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defaultThemeVersion="124226"/>
  <bookViews>
    <workbookView xWindow="0" yWindow="0" windowWidth="20490" windowHeight="7755" tabRatio="788"/>
  </bookViews>
  <sheets>
    <sheet name="1UniNo" sheetId="8" r:id="rId1"/>
    <sheet name="2University-Specialisation" sheetId="9" r:id="rId2"/>
    <sheet name="3CollegeRange" sheetId="10" r:id="rId3"/>
    <sheet name="4CollegeIndicator" sheetId="11" r:id="rId4"/>
    <sheet name="4CollegeSpec" sheetId="55" r:id="rId5"/>
    <sheet name="5ManagementCollegeNo" sheetId="12" r:id="rId6"/>
    <sheet name="6TotalEnr" sheetId="13" r:id="rId7"/>
    <sheet name="6aTotalRegularEnr" sheetId="14" r:id="rId8"/>
    <sheet name="7UnivActwithConsUnit" sheetId="15" r:id="rId9"/>
    <sheet name="8CollegeAct" sheetId="16" r:id="rId10"/>
    <sheet name="9AllSAAct" sheetId="18" r:id="rId11"/>
    <sheet name="10CollegeEst" sheetId="19" r:id="rId12"/>
    <sheet name="11Programme" sheetId="20" r:id="rId13"/>
    <sheet name="11aProgrammeDistance" sheetId="21" r:id="rId14"/>
    <sheet name="12UGDisc" sheetId="22" r:id="rId15"/>
    <sheet name="13PGDisc" sheetId="23" r:id="rId16"/>
    <sheet name="14TotalEnrCategory" sheetId="52" r:id="rId17"/>
    <sheet name="16FS-countrylevel" sheetId="27" r:id="rId18"/>
    <sheet name="17FS-statelevel" sheetId="28" r:id="rId19"/>
    <sheet name="18FS-prog" sheetId="29" r:id="rId20"/>
    <sheet name="19GER" sheetId="53" r:id="rId21"/>
    <sheet name="20GPI" sheetId="56" r:id="rId22"/>
    <sheet name="21TeacherCategory " sheetId="45" r:id="rId23"/>
    <sheet name="22TeacherPost" sheetId="46" r:id="rId24"/>
    <sheet name="22aTeacherPostEstimatedUC" sheetId="47" r:id="rId25"/>
    <sheet name="22bTeacherPostEstimatedU" sheetId="48" r:id="rId26"/>
    <sheet name="23StaffPost" sheetId="30" r:id="rId27"/>
    <sheet name="24StaffCategory" sheetId="31" r:id="rId28"/>
    <sheet name="25PTR" sheetId="51" r:id="rId29"/>
    <sheet name="26UnivEnrolinclConstituentUnits" sheetId="32" r:id="rId30"/>
    <sheet name="27TypeEnrolmentCategory-Est" sheetId="33" r:id="rId31"/>
    <sheet name="29TypeTeacherPostEstimated" sheetId="49" r:id="rId32"/>
    <sheet name="30TypeTeacherCategoryEstimated" sheetId="50" r:id="rId33"/>
    <sheet name="31HostelDistrict" sheetId="34" r:id="rId34"/>
    <sheet name="32TypeHostel" sheetId="35" r:id="rId35"/>
    <sheet name="33OutTurnState" sheetId="36" r:id="rId36"/>
    <sheet name="34OutTurnProg" sheetId="37" r:id="rId37"/>
    <sheet name="35UGDisc" sheetId="38" r:id="rId38"/>
    <sheet name="36PGDisc" sheetId="39" r:id="rId39"/>
    <sheet name="37CollegeTypeNo" sheetId="40" r:id="rId40"/>
    <sheet name="38Pop2012" sheetId="41" r:id="rId41"/>
    <sheet name="39TypeStateUnivwithConsUnit" sheetId="42" r:id="rId42"/>
  </sheets>
  <definedNames>
    <definedName name="_xlnm._FilterDatabase" localSheetId="17">'16FS-countrylevel'!$A$3:$L$3</definedName>
    <definedName name="_xlnm.Print_Area" localSheetId="11">'10CollegeEst'!$A$1:$H$41</definedName>
    <definedName name="_xlnm.Print_Area" localSheetId="13">'11aProgrammeDistance'!$A$1:$M$75</definedName>
    <definedName name="_xlnm.Print_Area" localSheetId="12">'11Programme'!$A$1:$M$184</definedName>
    <definedName name="_xlnm.Print_Area" localSheetId="14">'12UGDisc'!$A$1:$E$66</definedName>
    <definedName name="_xlnm.Print_Area" localSheetId="15">'13PGDisc'!$A$1:$K$153</definedName>
    <definedName name="_xlnm.Print_Area" localSheetId="16">'14TotalEnrCategory'!$A$1:$W$41</definedName>
    <definedName name="_xlnm.Print_Area" localSheetId="17">'16FS-countrylevel'!$A$1:$AB$165</definedName>
    <definedName name="_xlnm.Print_Area" localSheetId="18">'17FS-statelevel'!$A$1:$AB$35</definedName>
    <definedName name="_xlnm.Print_Area" localSheetId="19">'18FS-prog'!$A$1:$D$127</definedName>
    <definedName name="_xlnm.Print_Area" localSheetId="20">'19GER'!$A$1:$K$40</definedName>
    <definedName name="_xlnm.Print_Area" localSheetId="21">'20GPI'!$A$1:$E$39</definedName>
    <definedName name="_xlnm.Print_Area" localSheetId="22">'21TeacherCategory '!$A$1:$V$40</definedName>
    <definedName name="_xlnm.Print_Area" localSheetId="24">'22aTeacherPostEstimatedUC'!$A$1:$V$40</definedName>
    <definedName name="_xlnm.Print_Area" localSheetId="25">'22bTeacherPostEstimatedU'!$A$1:$V$40</definedName>
    <definedName name="_xlnm.Print_Area" localSheetId="23">'22TeacherPost'!$A$1:$V$40</definedName>
    <definedName name="_xlnm.Print_Area" localSheetId="26">'23StaffPost'!$A$1:$P$40</definedName>
    <definedName name="_xlnm.Print_Area" localSheetId="27">'24StaffCategory'!$A$1:$V$40</definedName>
    <definedName name="_xlnm.Print_Area" localSheetId="28">'25PTR'!$A$1:$H$40</definedName>
    <definedName name="_xlnm.Print_Area" localSheetId="29">'26UnivEnrolinclConstituentUnits'!$A$1:$AB$20</definedName>
    <definedName name="_xlnm.Print_Area" localSheetId="30">'27TypeEnrolmentCategory-Est'!$A$1:$V$20</definedName>
    <definedName name="_xlnm.Print_Area" localSheetId="31">'29TypeTeacherPostEstimated'!$A$1:$V$19</definedName>
    <definedName name="_xlnm.Print_Area" localSheetId="1">'2University-Specialisation'!$A$1:$U$36</definedName>
    <definedName name="_xlnm.Print_Area" localSheetId="32">'30TypeTeacherCategoryEstimated'!$A$1:$V$19</definedName>
    <definedName name="_xlnm.Print_Area" localSheetId="33">'31HostelDistrict'!$A$1:$N$613</definedName>
    <definedName name="_xlnm.Print_Area" localSheetId="34">'32TypeHostel'!$A$1:$M$20</definedName>
    <definedName name="_xlnm.Print_Area" localSheetId="35">'33OutTurnState'!$A$1:$AC$41</definedName>
    <definedName name="_xlnm.Print_Area" localSheetId="36">'34OutTurnProg'!$A$1:$D$175</definedName>
    <definedName name="_xlnm.Print_Area" localSheetId="37">'35UGDisc'!$A$1:$E$68</definedName>
    <definedName name="_xlnm.Print_Area" localSheetId="38">'36PGDisc'!$A$1:$K$144</definedName>
    <definedName name="_xlnm.Print_Area" localSheetId="39">'37CollegeTypeNo'!$A$1:$AE$41</definedName>
    <definedName name="_xlnm.Print_Area" localSheetId="40">'38Pop2012'!$A$1:$K$41</definedName>
    <definedName name="_xlnm.Print_Area" localSheetId="41">'39TypeStateUnivwithConsUnit'!$A$1:$AL$42</definedName>
    <definedName name="_xlnm.Print_Area" localSheetId="3">'4CollegeIndicator'!$A$1:$E$40</definedName>
    <definedName name="_xlnm.Print_Area" localSheetId="4">'4CollegeSpec'!$A$1:$AE$38</definedName>
    <definedName name="_xlnm.Print_Area" localSheetId="5">'5ManagementCollegeNo'!$A$1:$S$40</definedName>
    <definedName name="_xlnm.Print_Area" localSheetId="7">'6aTotalRegularEnr'!$A$1:$AC$41</definedName>
    <definedName name="_xlnm.Print_Area" localSheetId="6">'6TotalEnr'!$A$1:$AC$41</definedName>
    <definedName name="_xlnm.Print_Area" localSheetId="8">'7UnivActwithConsUnit'!$A$1:$AE$42</definedName>
    <definedName name="_xlnm.Print_Area" localSheetId="9">'8CollegeAct'!$A$1:$AF$41</definedName>
    <definedName name="_xlnm.Print_Area" localSheetId="10">'9AllSAAct'!$A$1:$AL$42</definedName>
    <definedName name="_xlnm.Print_Titles" localSheetId="11">'10CollegeEst'!$A:$B</definedName>
    <definedName name="_xlnm.Print_Titles" localSheetId="13">'11aProgrammeDistance'!$A:$A,'11aProgrammeDistance'!$1:$4</definedName>
    <definedName name="_xlnm.Print_Titles" localSheetId="12">'11Programme'!$A:$A,'11Programme'!$1:$4</definedName>
    <definedName name="_xlnm.Print_Titles" localSheetId="14">'12UGDisc'!$1:$2</definedName>
    <definedName name="_xlnm.Print_Titles" localSheetId="15">'13PGDisc'!$1:$3</definedName>
    <definedName name="_xlnm.Print_Titles" localSheetId="16">'14TotalEnrCategory'!$A:$B</definedName>
    <definedName name="_xlnm.Print_Titles" localSheetId="17">'16FS-countrylevel'!$A:$A,'16FS-countrylevel'!$1:$3</definedName>
    <definedName name="_xlnm.Print_Titles" localSheetId="18">'17FS-statelevel'!$A:$A,'17FS-statelevel'!$1:$3</definedName>
    <definedName name="_xlnm.Print_Titles" localSheetId="19">'18FS-prog'!$1:$2</definedName>
    <definedName name="_xlnm.Print_Titles" localSheetId="21">'20GPI'!$A:$B</definedName>
    <definedName name="_xlnm.Print_Titles" localSheetId="22">'21TeacherCategory '!$A:$A,'21TeacherCategory '!$1:$3</definedName>
    <definedName name="_xlnm.Print_Titles" localSheetId="24">'22aTeacherPostEstimatedUC'!$A:$A</definedName>
    <definedName name="_xlnm.Print_Titles" localSheetId="25">'22bTeacherPostEstimatedU'!$A:$A</definedName>
    <definedName name="_xlnm.Print_Titles" localSheetId="23">'22TeacherPost'!$A:$A</definedName>
    <definedName name="_xlnm.Print_Titles" localSheetId="26">'23StaffPost'!$A:$A</definedName>
    <definedName name="_xlnm.Print_Titles" localSheetId="27">'24StaffCategory'!$A:$A,'24StaffCategory'!$1:$3</definedName>
    <definedName name="_xlnm.Print_Titles" localSheetId="28">'25PTR'!$A:$B</definedName>
    <definedName name="_xlnm.Print_Titles" localSheetId="29">'26UnivEnrolinclConstituentUnits'!$A:$A,'26UnivEnrolinclConstituentUnits'!$1:$4</definedName>
    <definedName name="_xlnm.Print_Titles" localSheetId="30">'27TypeEnrolmentCategory-Est'!$A:$A</definedName>
    <definedName name="_xlnm.Print_Titles" localSheetId="31">'29TypeTeacherPostEstimated'!$A:$A</definedName>
    <definedName name="_xlnm.Print_Titles" localSheetId="1">'2University-Specialisation'!$A:$A</definedName>
    <definedName name="_xlnm.Print_Titles" localSheetId="32">'30TypeTeacherCategoryEstimated'!$A:$A</definedName>
    <definedName name="_xlnm.Print_Titles" localSheetId="33">'31HostelDistrict'!$1:$4</definedName>
    <definedName name="_xlnm.Print_Titles" localSheetId="34">'32TypeHostel'!$A:$A</definedName>
    <definedName name="_xlnm.Print_Titles" localSheetId="35">'33OutTurnState'!$A:$B</definedName>
    <definedName name="_xlnm.Print_Titles" localSheetId="36">'34OutTurnProg'!$A:$A,'34OutTurnProg'!$1:$3</definedName>
    <definedName name="_xlnm.Print_Titles" localSheetId="37">'35UGDisc'!$1:$2</definedName>
    <definedName name="_xlnm.Print_Titles" localSheetId="38">'36PGDisc'!$1:$3</definedName>
    <definedName name="_xlnm.Print_Titles" localSheetId="41">'39TypeStateUnivwithConsUnit'!$A:$B</definedName>
    <definedName name="_xlnm.Print_Titles" localSheetId="4">'4CollegeSpec'!$A:$A</definedName>
    <definedName name="_xlnm.Print_Titles" localSheetId="5">'5ManagementCollegeNo'!$A:$A</definedName>
    <definedName name="_xlnm.Print_Titles" localSheetId="7">'6aTotalRegularEnr'!$A:$B</definedName>
    <definedName name="_xlnm.Print_Titles" localSheetId="6">'6TotalEnr'!$A:$B</definedName>
    <definedName name="_xlnm.Print_Titles" localSheetId="8">'7UnivActwithConsUnit'!$A:$B</definedName>
    <definedName name="_xlnm.Print_Titles" localSheetId="9">'8CollegeAct'!$A:$B</definedName>
    <definedName name="_xlnm.Print_Titles" localSheetId="10">'9AllSAAct'!$A:$B</definedName>
  </definedNames>
  <calcPr calcId="152511"/>
</workbook>
</file>

<file path=xl/calcChain.xml><?xml version="1.0" encoding="utf-8"?>
<calcChain xmlns="http://schemas.openxmlformats.org/spreadsheetml/2006/main">
  <c r="O20" i="33"/>
  <c r="N20"/>
  <c r="P19"/>
  <c r="P20" s="1"/>
  <c r="Q24" i="52"/>
  <c r="Q38"/>
  <c r="P41"/>
  <c r="O41"/>
  <c r="Q41" l="1"/>
  <c r="L1" i="55"/>
  <c r="V1" s="1"/>
  <c r="W1" i="40" l="1"/>
  <c r="D41" i="36" l="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C41"/>
  <c r="AD38" i="55" l="1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B38"/>
  <c r="AE37"/>
  <c r="AE36"/>
  <c r="AE35"/>
  <c r="AE34"/>
  <c r="AE33"/>
  <c r="AE32"/>
  <c r="AE31"/>
  <c r="AE30"/>
  <c r="AE29"/>
  <c r="AE28"/>
  <c r="AE27"/>
  <c r="AE26"/>
  <c r="AE25"/>
  <c r="AE24"/>
  <c r="AE23"/>
  <c r="AE22"/>
  <c r="AE21"/>
  <c r="AE20"/>
  <c r="AE19"/>
  <c r="AE18"/>
  <c r="AE17"/>
  <c r="AE16"/>
  <c r="AE15"/>
  <c r="AE14"/>
  <c r="AE13"/>
  <c r="AE12"/>
  <c r="AE11"/>
  <c r="AE10"/>
  <c r="AE9"/>
  <c r="AE8"/>
  <c r="AE7"/>
  <c r="AE6"/>
  <c r="AE5"/>
  <c r="AE4"/>
  <c r="AE3"/>
  <c r="AE38" l="1"/>
  <c r="U19" i="50" l="1"/>
  <c r="Q19"/>
  <c r="I19"/>
  <c r="E19"/>
  <c r="R19"/>
  <c r="N19"/>
  <c r="F19"/>
  <c r="B19"/>
  <c r="T19"/>
  <c r="L19"/>
  <c r="K19"/>
  <c r="H19"/>
  <c r="K16"/>
  <c r="U15"/>
  <c r="R15"/>
  <c r="F15"/>
  <c r="T15"/>
  <c r="O15"/>
  <c r="L15"/>
  <c r="K15"/>
  <c r="H15"/>
  <c r="C15"/>
  <c r="I19" i="49"/>
  <c r="H19"/>
  <c r="F19"/>
  <c r="E19"/>
  <c r="U19"/>
  <c r="T19"/>
  <c r="O19"/>
  <c r="N19"/>
  <c r="L19"/>
  <c r="K19"/>
  <c r="J19"/>
  <c r="G19"/>
  <c r="R19"/>
  <c r="K16"/>
  <c r="U15"/>
  <c r="T15"/>
  <c r="O15"/>
  <c r="N15"/>
  <c r="L15"/>
  <c r="K15"/>
  <c r="I15"/>
  <c r="H15"/>
  <c r="F15"/>
  <c r="G15"/>
  <c r="C15"/>
  <c r="B15"/>
  <c r="K1"/>
  <c r="U40" i="48"/>
  <c r="T40"/>
  <c r="N40"/>
  <c r="L40"/>
  <c r="I40"/>
  <c r="H40"/>
  <c r="F40"/>
  <c r="E40"/>
  <c r="R40"/>
  <c r="B40"/>
  <c r="K1"/>
  <c r="P15" i="50" l="1"/>
  <c r="D15"/>
  <c r="M19"/>
  <c r="D19"/>
  <c r="P19"/>
  <c r="C19"/>
  <c r="O19"/>
  <c r="E15"/>
  <c r="I15"/>
  <c r="Q15"/>
  <c r="M15"/>
  <c r="G15"/>
  <c r="S15"/>
  <c r="B15"/>
  <c r="N15"/>
  <c r="G19"/>
  <c r="S19"/>
  <c r="J15"/>
  <c r="V15"/>
  <c r="J19"/>
  <c r="V19"/>
  <c r="P15" i="49"/>
  <c r="Q19"/>
  <c r="E15"/>
  <c r="M15"/>
  <c r="Q15"/>
  <c r="D19"/>
  <c r="P19"/>
  <c r="B19"/>
  <c r="J15"/>
  <c r="R15"/>
  <c r="V15"/>
  <c r="M19"/>
  <c r="C19"/>
  <c r="V19"/>
  <c r="M40" i="48"/>
  <c r="D40"/>
  <c r="J40"/>
  <c r="C40"/>
  <c r="G40"/>
  <c r="K40"/>
  <c r="O40"/>
  <c r="P40"/>
  <c r="V40"/>
  <c r="D15" i="49" l="1"/>
  <c r="S19"/>
  <c r="S15"/>
  <c r="Q40" i="48"/>
  <c r="S40" l="1"/>
  <c r="R40" i="47" l="1"/>
  <c r="N40"/>
  <c r="B40"/>
  <c r="H1"/>
  <c r="N1" s="1"/>
  <c r="R40" i="46"/>
  <c r="O40"/>
  <c r="L40"/>
  <c r="I40"/>
  <c r="H40"/>
  <c r="F40"/>
  <c r="C40"/>
  <c r="D40"/>
  <c r="H1"/>
  <c r="N1" s="1"/>
  <c r="U40" i="45"/>
  <c r="R40"/>
  <c r="N40"/>
  <c r="I40"/>
  <c r="F40"/>
  <c r="E40"/>
  <c r="B40"/>
  <c r="C40" i="47" l="1"/>
  <c r="I40"/>
  <c r="O40"/>
  <c r="E40"/>
  <c r="U40"/>
  <c r="K40"/>
  <c r="F40"/>
  <c r="L40"/>
  <c r="Q40"/>
  <c r="S40" s="1"/>
  <c r="P40"/>
  <c r="G40"/>
  <c r="H40"/>
  <c r="T40"/>
  <c r="M40"/>
  <c r="Q40" i="46"/>
  <c r="B40"/>
  <c r="G40"/>
  <c r="E40"/>
  <c r="J40"/>
  <c r="T40"/>
  <c r="K40"/>
  <c r="U40"/>
  <c r="N40"/>
  <c r="M40"/>
  <c r="P40"/>
  <c r="S40" i="45"/>
  <c r="C40"/>
  <c r="G40"/>
  <c r="K40"/>
  <c r="O40"/>
  <c r="J40"/>
  <c r="L40"/>
  <c r="P40"/>
  <c r="H40"/>
  <c r="T40"/>
  <c r="Q40"/>
  <c r="M40"/>
  <c r="V40"/>
  <c r="J40" i="47" l="1"/>
  <c r="D40"/>
  <c r="V40"/>
  <c r="V40" i="46"/>
  <c r="S40"/>
  <c r="D40" i="45"/>
  <c r="AH41" i="42" l="1"/>
  <c r="AD41"/>
  <c r="AB41"/>
  <c r="V41"/>
  <c r="R41"/>
  <c r="M41"/>
  <c r="L41"/>
  <c r="J41"/>
  <c r="F41"/>
  <c r="D41"/>
  <c r="O1"/>
  <c r="AA1" s="1"/>
  <c r="J41" i="41"/>
  <c r="I41"/>
  <c r="G41"/>
  <c r="F41"/>
  <c r="D41"/>
  <c r="C41"/>
  <c r="K40"/>
  <c r="H40"/>
  <c r="E40"/>
  <c r="K39"/>
  <c r="H39"/>
  <c r="E39"/>
  <c r="K38"/>
  <c r="H38"/>
  <c r="E38"/>
  <c r="K37"/>
  <c r="H37"/>
  <c r="E37"/>
  <c r="K36"/>
  <c r="H36"/>
  <c r="E36"/>
  <c r="K35"/>
  <c r="H35"/>
  <c r="E35"/>
  <c r="K34"/>
  <c r="H34"/>
  <c r="E34"/>
  <c r="K33"/>
  <c r="H33"/>
  <c r="E33"/>
  <c r="K32"/>
  <c r="H32"/>
  <c r="E32"/>
  <c r="K31"/>
  <c r="H31"/>
  <c r="E31"/>
  <c r="K30"/>
  <c r="H30"/>
  <c r="E30"/>
  <c r="K29"/>
  <c r="H29"/>
  <c r="E29"/>
  <c r="K28"/>
  <c r="H28"/>
  <c r="E28"/>
  <c r="K27"/>
  <c r="H27"/>
  <c r="E27"/>
  <c r="K26"/>
  <c r="H26"/>
  <c r="E26"/>
  <c r="K25"/>
  <c r="H25"/>
  <c r="E25"/>
  <c r="K24"/>
  <c r="H24"/>
  <c r="E24"/>
  <c r="K23"/>
  <c r="H23"/>
  <c r="E23"/>
  <c r="K22"/>
  <c r="H22"/>
  <c r="E22"/>
  <c r="K21"/>
  <c r="H21"/>
  <c r="E21"/>
  <c r="K20"/>
  <c r="H20"/>
  <c r="E20"/>
  <c r="K19"/>
  <c r="H19"/>
  <c r="E19"/>
  <c r="K18"/>
  <c r="H18"/>
  <c r="E18"/>
  <c r="K17"/>
  <c r="H17"/>
  <c r="E17"/>
  <c r="K16"/>
  <c r="H16"/>
  <c r="E16"/>
  <c r="K15"/>
  <c r="H15"/>
  <c r="E15"/>
  <c r="K14"/>
  <c r="H14"/>
  <c r="E14"/>
  <c r="K13"/>
  <c r="H13"/>
  <c r="E13"/>
  <c r="K12"/>
  <c r="H12"/>
  <c r="E12"/>
  <c r="K11"/>
  <c r="H11"/>
  <c r="E11"/>
  <c r="K10"/>
  <c r="H10"/>
  <c r="E10"/>
  <c r="K9"/>
  <c r="H9"/>
  <c r="E9"/>
  <c r="K8"/>
  <c r="H8"/>
  <c r="E8"/>
  <c r="K7"/>
  <c r="H7"/>
  <c r="E7"/>
  <c r="K6"/>
  <c r="H6"/>
  <c r="E6"/>
  <c r="K5"/>
  <c r="H5"/>
  <c r="E5"/>
  <c r="L1" i="40"/>
  <c r="H41" i="41" l="1"/>
  <c r="K41"/>
  <c r="E41"/>
  <c r="AC41" i="42"/>
  <c r="W41"/>
  <c r="P41"/>
  <c r="T41"/>
  <c r="X41"/>
  <c r="N41"/>
  <c r="U41"/>
  <c r="I41"/>
  <c r="Q41"/>
  <c r="Y41"/>
  <c r="AG41"/>
  <c r="E41"/>
  <c r="C41"/>
  <c r="G41"/>
  <c r="K41"/>
  <c r="O41"/>
  <c r="S41"/>
  <c r="AA41"/>
  <c r="AE41"/>
  <c r="AI41"/>
  <c r="Z41"/>
  <c r="AK41" l="1"/>
  <c r="AF41"/>
  <c r="H41"/>
  <c r="AJ41"/>
  <c r="AL41" l="1"/>
  <c r="U1" i="36" l="1"/>
  <c r="L1"/>
  <c r="Q521" i="34"/>
  <c r="A17" i="33" l="1"/>
  <c r="H20" i="32"/>
  <c r="X16"/>
  <c r="I16"/>
  <c r="V40" i="31"/>
  <c r="U40"/>
  <c r="T40"/>
  <c r="S40"/>
  <c r="R40"/>
  <c r="Q40"/>
  <c r="P40"/>
  <c r="O40"/>
  <c r="N40"/>
  <c r="M40"/>
  <c r="L40"/>
  <c r="K40"/>
  <c r="J40"/>
  <c r="I40"/>
  <c r="H40"/>
  <c r="G39"/>
  <c r="D39"/>
  <c r="G38"/>
  <c r="D38"/>
  <c r="G37"/>
  <c r="D37"/>
  <c r="G36"/>
  <c r="D36"/>
  <c r="G35"/>
  <c r="D35"/>
  <c r="G34"/>
  <c r="D34"/>
  <c r="G33"/>
  <c r="D33"/>
  <c r="G32"/>
  <c r="D32"/>
  <c r="F31"/>
  <c r="F40" s="1"/>
  <c r="E31"/>
  <c r="E40" s="1"/>
  <c r="C31"/>
  <c r="C40" s="1"/>
  <c r="B31"/>
  <c r="B40" s="1"/>
  <c r="G30"/>
  <c r="D30"/>
  <c r="G29"/>
  <c r="D29"/>
  <c r="G28"/>
  <c r="D28"/>
  <c r="G27"/>
  <c r="D27"/>
  <c r="G26"/>
  <c r="D26"/>
  <c r="G25"/>
  <c r="D25"/>
  <c r="G24"/>
  <c r="D24"/>
  <c r="G23"/>
  <c r="D23"/>
  <c r="G22"/>
  <c r="D22"/>
  <c r="G21"/>
  <c r="D21"/>
  <c r="G20"/>
  <c r="D20"/>
  <c r="G19"/>
  <c r="D19"/>
  <c r="G18"/>
  <c r="D18"/>
  <c r="G17"/>
  <c r="D17"/>
  <c r="G16"/>
  <c r="D16"/>
  <c r="G15"/>
  <c r="D15"/>
  <c r="G14"/>
  <c r="D14"/>
  <c r="G13"/>
  <c r="D13"/>
  <c r="G12"/>
  <c r="D12"/>
  <c r="G11"/>
  <c r="D11"/>
  <c r="G10"/>
  <c r="D10"/>
  <c r="G9"/>
  <c r="D9"/>
  <c r="G8"/>
  <c r="D8"/>
  <c r="G7"/>
  <c r="D7"/>
  <c r="G6"/>
  <c r="D6"/>
  <c r="G5"/>
  <c r="D5"/>
  <c r="G4"/>
  <c r="D4"/>
  <c r="E40" i="30"/>
  <c r="C40"/>
  <c r="O39"/>
  <c r="N39"/>
  <c r="M39"/>
  <c r="J39"/>
  <c r="G39"/>
  <c r="D39"/>
  <c r="O38"/>
  <c r="N38"/>
  <c r="M38"/>
  <c r="J38"/>
  <c r="G38"/>
  <c r="D38"/>
  <c r="O37"/>
  <c r="N37"/>
  <c r="M37"/>
  <c r="J37"/>
  <c r="G37"/>
  <c r="D37"/>
  <c r="O36"/>
  <c r="N36"/>
  <c r="M36"/>
  <c r="J36"/>
  <c r="G36"/>
  <c r="D36"/>
  <c r="O35"/>
  <c r="N35"/>
  <c r="M35"/>
  <c r="J35"/>
  <c r="G35"/>
  <c r="D35"/>
  <c r="O34"/>
  <c r="N34"/>
  <c r="M34"/>
  <c r="J34"/>
  <c r="G34"/>
  <c r="D34"/>
  <c r="O33"/>
  <c r="N33"/>
  <c r="M33"/>
  <c r="J33"/>
  <c r="G33"/>
  <c r="D33"/>
  <c r="O32"/>
  <c r="N32"/>
  <c r="M32"/>
  <c r="J32"/>
  <c r="G32"/>
  <c r="D32"/>
  <c r="L31"/>
  <c r="L40" s="1"/>
  <c r="K31"/>
  <c r="K40" s="1"/>
  <c r="I31"/>
  <c r="I40" s="1"/>
  <c r="H31"/>
  <c r="H40" s="1"/>
  <c r="F31"/>
  <c r="B31"/>
  <c r="B40" s="1"/>
  <c r="O30"/>
  <c r="N30"/>
  <c r="M30"/>
  <c r="J30"/>
  <c r="G30"/>
  <c r="D30"/>
  <c r="O29"/>
  <c r="N29"/>
  <c r="M29"/>
  <c r="J29"/>
  <c r="G29"/>
  <c r="D29"/>
  <c r="O28"/>
  <c r="N28"/>
  <c r="M28"/>
  <c r="J28"/>
  <c r="G28"/>
  <c r="D28"/>
  <c r="O27"/>
  <c r="N27"/>
  <c r="M27"/>
  <c r="J27"/>
  <c r="G27"/>
  <c r="D27"/>
  <c r="O26"/>
  <c r="N26"/>
  <c r="M26"/>
  <c r="J26"/>
  <c r="G26"/>
  <c r="D26"/>
  <c r="O25"/>
  <c r="N25"/>
  <c r="M25"/>
  <c r="J25"/>
  <c r="G25"/>
  <c r="D25"/>
  <c r="O24"/>
  <c r="N24"/>
  <c r="M24"/>
  <c r="J24"/>
  <c r="G24"/>
  <c r="D24"/>
  <c r="O23"/>
  <c r="N23"/>
  <c r="M23"/>
  <c r="J23"/>
  <c r="G23"/>
  <c r="D23"/>
  <c r="O22"/>
  <c r="N22"/>
  <c r="M22"/>
  <c r="J22"/>
  <c r="G22"/>
  <c r="D22"/>
  <c r="O21"/>
  <c r="N21"/>
  <c r="M21"/>
  <c r="J21"/>
  <c r="G21"/>
  <c r="D21"/>
  <c r="O20"/>
  <c r="N20"/>
  <c r="M20"/>
  <c r="J20"/>
  <c r="G20"/>
  <c r="D20"/>
  <c r="O19"/>
  <c r="N19"/>
  <c r="M19"/>
  <c r="J19"/>
  <c r="G19"/>
  <c r="D19"/>
  <c r="O18"/>
  <c r="N18"/>
  <c r="M18"/>
  <c r="J18"/>
  <c r="G18"/>
  <c r="D18"/>
  <c r="O17"/>
  <c r="N17"/>
  <c r="M17"/>
  <c r="J17"/>
  <c r="G17"/>
  <c r="D17"/>
  <c r="O16"/>
  <c r="N16"/>
  <c r="M16"/>
  <c r="J16"/>
  <c r="G16"/>
  <c r="D16"/>
  <c r="O15"/>
  <c r="N15"/>
  <c r="M15"/>
  <c r="J15"/>
  <c r="G15"/>
  <c r="D15"/>
  <c r="O14"/>
  <c r="N14"/>
  <c r="M14"/>
  <c r="J14"/>
  <c r="G14"/>
  <c r="D14"/>
  <c r="O13"/>
  <c r="N13"/>
  <c r="M13"/>
  <c r="J13"/>
  <c r="G13"/>
  <c r="D13"/>
  <c r="O12"/>
  <c r="N12"/>
  <c r="M12"/>
  <c r="J12"/>
  <c r="G12"/>
  <c r="D12"/>
  <c r="O11"/>
  <c r="N11"/>
  <c r="M11"/>
  <c r="J11"/>
  <c r="G11"/>
  <c r="D11"/>
  <c r="O10"/>
  <c r="N10"/>
  <c r="M10"/>
  <c r="J10"/>
  <c r="G10"/>
  <c r="D10"/>
  <c r="O9"/>
  <c r="N9"/>
  <c r="M9"/>
  <c r="J9"/>
  <c r="G9"/>
  <c r="D9"/>
  <c r="O8"/>
  <c r="N8"/>
  <c r="M8"/>
  <c r="J8"/>
  <c r="G8"/>
  <c r="D8"/>
  <c r="O7"/>
  <c r="N7"/>
  <c r="M7"/>
  <c r="J7"/>
  <c r="G7"/>
  <c r="D7"/>
  <c r="O6"/>
  <c r="N6"/>
  <c r="M6"/>
  <c r="J6"/>
  <c r="G6"/>
  <c r="D6"/>
  <c r="O5"/>
  <c r="N5"/>
  <c r="M5"/>
  <c r="J5"/>
  <c r="G5"/>
  <c r="D5"/>
  <c r="O4"/>
  <c r="N4"/>
  <c r="M4"/>
  <c r="J4"/>
  <c r="G4"/>
  <c r="D4"/>
  <c r="C127" i="29"/>
  <c r="B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L20" i="32" l="1"/>
  <c r="R20"/>
  <c r="X20"/>
  <c r="F20"/>
  <c r="U20"/>
  <c r="Q20"/>
  <c r="N20"/>
  <c r="P15" i="30"/>
  <c r="O31"/>
  <c r="O40" s="1"/>
  <c r="P39"/>
  <c r="P28"/>
  <c r="P18"/>
  <c r="P22"/>
  <c r="P26"/>
  <c r="P5"/>
  <c r="P7"/>
  <c r="P11"/>
  <c r="P27"/>
  <c r="J31"/>
  <c r="J40" s="1"/>
  <c r="P32"/>
  <c r="P6"/>
  <c r="P10"/>
  <c r="P12"/>
  <c r="P33"/>
  <c r="P30"/>
  <c r="P37"/>
  <c r="P19"/>
  <c r="P21"/>
  <c r="P23"/>
  <c r="P34"/>
  <c r="P38"/>
  <c r="P9"/>
  <c r="P14"/>
  <c r="P16"/>
  <c r="P25"/>
  <c r="P35"/>
  <c r="P13"/>
  <c r="P20"/>
  <c r="P29"/>
  <c r="P8"/>
  <c r="P17"/>
  <c r="P24"/>
  <c r="P36"/>
  <c r="S19" i="32"/>
  <c r="P6"/>
  <c r="J7"/>
  <c r="P7"/>
  <c r="V7"/>
  <c r="J8"/>
  <c r="D9"/>
  <c r="J9"/>
  <c r="P9"/>
  <c r="P10"/>
  <c r="J11"/>
  <c r="P11"/>
  <c r="V11"/>
  <c r="J12"/>
  <c r="D13"/>
  <c r="J13"/>
  <c r="P13"/>
  <c r="P14"/>
  <c r="J15"/>
  <c r="P15"/>
  <c r="V15"/>
  <c r="S5"/>
  <c r="P5"/>
  <c r="G7"/>
  <c r="Y9"/>
  <c r="G11"/>
  <c r="Y13"/>
  <c r="G15"/>
  <c r="E16"/>
  <c r="Y19"/>
  <c r="P19"/>
  <c r="P18"/>
  <c r="AA19"/>
  <c r="J19"/>
  <c r="M6"/>
  <c r="S6"/>
  <c r="Y6"/>
  <c r="M7"/>
  <c r="G8"/>
  <c r="M8"/>
  <c r="S8"/>
  <c r="G9"/>
  <c r="M10"/>
  <c r="S10"/>
  <c r="Y10"/>
  <c r="M11"/>
  <c r="G12"/>
  <c r="M12"/>
  <c r="S12"/>
  <c r="G13"/>
  <c r="M14"/>
  <c r="S14"/>
  <c r="Y14"/>
  <c r="M15"/>
  <c r="E20"/>
  <c r="AA7"/>
  <c r="D8"/>
  <c r="AA9"/>
  <c r="J10"/>
  <c r="AA11"/>
  <c r="D12"/>
  <c r="AA13"/>
  <c r="J14"/>
  <c r="AA15"/>
  <c r="Z5"/>
  <c r="F16"/>
  <c r="M5"/>
  <c r="V5"/>
  <c r="Z6"/>
  <c r="J6"/>
  <c r="Z8"/>
  <c r="Y8"/>
  <c r="V9"/>
  <c r="Z10"/>
  <c r="Z12"/>
  <c r="Y12"/>
  <c r="V13"/>
  <c r="Z14"/>
  <c r="Z18"/>
  <c r="G19"/>
  <c r="K20"/>
  <c r="O20"/>
  <c r="V19"/>
  <c r="B20"/>
  <c r="AA5"/>
  <c r="G5"/>
  <c r="L16"/>
  <c r="Q16"/>
  <c r="U16"/>
  <c r="AA6"/>
  <c r="AA10"/>
  <c r="AA14"/>
  <c r="AA18"/>
  <c r="W20"/>
  <c r="D5"/>
  <c r="J5"/>
  <c r="N16"/>
  <c r="R16"/>
  <c r="Y5"/>
  <c r="G6"/>
  <c r="V6"/>
  <c r="D7"/>
  <c r="S7"/>
  <c r="Y7"/>
  <c r="O16"/>
  <c r="V8"/>
  <c r="Z9"/>
  <c r="M9"/>
  <c r="S9"/>
  <c r="G10"/>
  <c r="V10"/>
  <c r="D11"/>
  <c r="S11"/>
  <c r="Y11"/>
  <c r="P12"/>
  <c r="V12"/>
  <c r="Z13"/>
  <c r="M13"/>
  <c r="S13"/>
  <c r="G14"/>
  <c r="V14"/>
  <c r="D15"/>
  <c r="S15"/>
  <c r="Y15"/>
  <c r="D18"/>
  <c r="I20"/>
  <c r="T20"/>
  <c r="Z19"/>
  <c r="M19"/>
  <c r="Z11"/>
  <c r="C16"/>
  <c r="D6"/>
  <c r="D10"/>
  <c r="D14"/>
  <c r="B16"/>
  <c r="G18"/>
  <c r="S18"/>
  <c r="D19"/>
  <c r="AA8"/>
  <c r="AB8" s="1"/>
  <c r="AA12"/>
  <c r="Z15"/>
  <c r="K16"/>
  <c r="W16"/>
  <c r="P8"/>
  <c r="H16"/>
  <c r="T16"/>
  <c r="M18"/>
  <c r="Y18"/>
  <c r="C20"/>
  <c r="Z7"/>
  <c r="J18"/>
  <c r="V18"/>
  <c r="G31" i="31"/>
  <c r="G40" s="1"/>
  <c r="D31"/>
  <c r="D40" s="1"/>
  <c r="P4" i="30"/>
  <c r="D31"/>
  <c r="D40" s="1"/>
  <c r="M31"/>
  <c r="M40" s="1"/>
  <c r="F40"/>
  <c r="N31"/>
  <c r="G31"/>
  <c r="G40" s="1"/>
  <c r="D127" i="29"/>
  <c r="M20" i="32" l="1"/>
  <c r="P31" i="30"/>
  <c r="N40"/>
  <c r="P40" s="1"/>
  <c r="S20" i="32"/>
  <c r="Z20"/>
  <c r="J16"/>
  <c r="AB18"/>
  <c r="D20"/>
  <c r="AB5"/>
  <c r="V20"/>
  <c r="AB12"/>
  <c r="AB14"/>
  <c r="AB13"/>
  <c r="P20"/>
  <c r="J20"/>
  <c r="AB6"/>
  <c r="Y20"/>
  <c r="P16"/>
  <c r="AB7"/>
  <c r="AB11"/>
  <c r="AB9"/>
  <c r="AB10"/>
  <c r="AB15"/>
  <c r="M16"/>
  <c r="AA20"/>
  <c r="S16"/>
  <c r="G16"/>
  <c r="Y16"/>
  <c r="V16"/>
  <c r="D16"/>
  <c r="AB19"/>
  <c r="AB20" s="1"/>
  <c r="G20"/>
  <c r="AA16"/>
  <c r="Z16"/>
  <c r="AB16" l="1"/>
  <c r="AB165" i="27" l="1"/>
  <c r="AA165"/>
  <c r="Z165"/>
  <c r="Y165"/>
  <c r="X165"/>
  <c r="W165"/>
  <c r="V165"/>
  <c r="U165"/>
  <c r="T165"/>
  <c r="S165"/>
  <c r="R165"/>
  <c r="Q165"/>
  <c r="P165"/>
  <c r="O165"/>
  <c r="N165"/>
  <c r="M165"/>
  <c r="L165"/>
  <c r="K165"/>
  <c r="J165"/>
  <c r="I165"/>
  <c r="H165"/>
  <c r="G165"/>
  <c r="F165"/>
  <c r="E165"/>
  <c r="D165"/>
  <c r="C165"/>
  <c r="B165"/>
  <c r="K1"/>
  <c r="T1" s="1"/>
  <c r="E120" i="23" l="1"/>
  <c r="D120"/>
  <c r="C120"/>
  <c r="M75" i="21"/>
  <c r="J75"/>
  <c r="G75"/>
  <c r="D75"/>
  <c r="M74"/>
  <c r="J74"/>
  <c r="G74"/>
  <c r="D74"/>
  <c r="M73"/>
  <c r="J73"/>
  <c r="G73"/>
  <c r="D73"/>
  <c r="M72"/>
  <c r="J72"/>
  <c r="G72"/>
  <c r="D72"/>
  <c r="M71"/>
  <c r="J71"/>
  <c r="G71"/>
  <c r="D71"/>
  <c r="M70"/>
  <c r="J70"/>
  <c r="G70"/>
  <c r="D70"/>
  <c r="M69"/>
  <c r="J69"/>
  <c r="G69"/>
  <c r="D69"/>
  <c r="M68"/>
  <c r="J68"/>
  <c r="G68"/>
  <c r="D68"/>
  <c r="M67"/>
  <c r="J67"/>
  <c r="G67"/>
  <c r="D67"/>
  <c r="M66"/>
  <c r="J66"/>
  <c r="G66"/>
  <c r="D66"/>
  <c r="M65"/>
  <c r="J65"/>
  <c r="G65"/>
  <c r="D65"/>
  <c r="M64"/>
  <c r="J64"/>
  <c r="G64"/>
  <c r="D64"/>
  <c r="M63"/>
  <c r="J63"/>
  <c r="G63"/>
  <c r="D63"/>
  <c r="M62"/>
  <c r="J62"/>
  <c r="G62"/>
  <c r="D62"/>
  <c r="M61"/>
  <c r="J61"/>
  <c r="G61"/>
  <c r="D61"/>
  <c r="M60"/>
  <c r="J60"/>
  <c r="G60"/>
  <c r="D60"/>
  <c r="M59"/>
  <c r="J59"/>
  <c r="G59"/>
  <c r="D59"/>
  <c r="M58"/>
  <c r="J58"/>
  <c r="G58"/>
  <c r="D58"/>
  <c r="M57"/>
  <c r="J57"/>
  <c r="G57"/>
  <c r="D57"/>
  <c r="M56"/>
  <c r="J56"/>
  <c r="G56"/>
  <c r="D56"/>
  <c r="M55"/>
  <c r="J55"/>
  <c r="G55"/>
  <c r="D55"/>
  <c r="M54"/>
  <c r="J54"/>
  <c r="G54"/>
  <c r="D54"/>
  <c r="M53"/>
  <c r="J53"/>
  <c r="G53"/>
  <c r="D53"/>
  <c r="M52"/>
  <c r="J52"/>
  <c r="G52"/>
  <c r="D52"/>
  <c r="M51"/>
  <c r="J51"/>
  <c r="G51"/>
  <c r="D51"/>
  <c r="M50"/>
  <c r="J50"/>
  <c r="G50"/>
  <c r="D50"/>
  <c r="M49"/>
  <c r="J49"/>
  <c r="G49"/>
  <c r="D49"/>
  <c r="M48"/>
  <c r="J48"/>
  <c r="G48"/>
  <c r="D48"/>
  <c r="M47"/>
  <c r="J47"/>
  <c r="G47"/>
  <c r="D47"/>
  <c r="M46"/>
  <c r="J46"/>
  <c r="G46"/>
  <c r="D46"/>
  <c r="M45"/>
  <c r="J45"/>
  <c r="G45"/>
  <c r="D45"/>
  <c r="M44"/>
  <c r="J44"/>
  <c r="G44"/>
  <c r="D44"/>
  <c r="M43"/>
  <c r="J43"/>
  <c r="G43"/>
  <c r="D43"/>
  <c r="M42"/>
  <c r="J42"/>
  <c r="G42"/>
  <c r="D42"/>
  <c r="M41"/>
  <c r="J41"/>
  <c r="G41"/>
  <c r="D41"/>
  <c r="M40"/>
  <c r="J40"/>
  <c r="G40"/>
  <c r="D40"/>
  <c r="M39"/>
  <c r="J39"/>
  <c r="G39"/>
  <c r="D39"/>
  <c r="M38"/>
  <c r="J38"/>
  <c r="G38"/>
  <c r="D38"/>
  <c r="M37"/>
  <c r="J37"/>
  <c r="G37"/>
  <c r="D37"/>
  <c r="M36"/>
  <c r="J36"/>
  <c r="G36"/>
  <c r="D36"/>
  <c r="M35"/>
  <c r="J35"/>
  <c r="G35"/>
  <c r="D35"/>
  <c r="M34"/>
  <c r="J34"/>
  <c r="G34"/>
  <c r="D34"/>
  <c r="M33"/>
  <c r="J33"/>
  <c r="G33"/>
  <c r="D33"/>
  <c r="M32"/>
  <c r="J32"/>
  <c r="G32"/>
  <c r="D32"/>
  <c r="M31"/>
  <c r="J31"/>
  <c r="G31"/>
  <c r="D31"/>
  <c r="M30"/>
  <c r="J30"/>
  <c r="G30"/>
  <c r="D30"/>
  <c r="M29"/>
  <c r="J29"/>
  <c r="G29"/>
  <c r="D29"/>
  <c r="M28"/>
  <c r="J28"/>
  <c r="G28"/>
  <c r="D28"/>
  <c r="M27"/>
  <c r="J27"/>
  <c r="G27"/>
  <c r="D27"/>
  <c r="M26"/>
  <c r="J26"/>
  <c r="G26"/>
  <c r="D26"/>
  <c r="M25"/>
  <c r="J25"/>
  <c r="G25"/>
  <c r="D25"/>
  <c r="M24"/>
  <c r="J24"/>
  <c r="G24"/>
  <c r="D24"/>
  <c r="M23"/>
  <c r="J23"/>
  <c r="G23"/>
  <c r="D23"/>
  <c r="M22"/>
  <c r="J22"/>
  <c r="G22"/>
  <c r="D22"/>
  <c r="M21"/>
  <c r="J21"/>
  <c r="G21"/>
  <c r="D21"/>
  <c r="M20"/>
  <c r="J20"/>
  <c r="G20"/>
  <c r="D20"/>
  <c r="M19"/>
  <c r="J19"/>
  <c r="G19"/>
  <c r="D19"/>
  <c r="M18"/>
  <c r="J18"/>
  <c r="G18"/>
  <c r="D18"/>
  <c r="M17"/>
  <c r="J17"/>
  <c r="G17"/>
  <c r="D17"/>
  <c r="M16"/>
  <c r="J16"/>
  <c r="G16"/>
  <c r="D16"/>
  <c r="M15"/>
  <c r="J15"/>
  <c r="G15"/>
  <c r="D15"/>
  <c r="M14"/>
  <c r="J14"/>
  <c r="G14"/>
  <c r="D14"/>
  <c r="M13"/>
  <c r="J13"/>
  <c r="G13"/>
  <c r="D13"/>
  <c r="M12"/>
  <c r="J12"/>
  <c r="G12"/>
  <c r="D12"/>
  <c r="M11"/>
  <c r="J11"/>
  <c r="G11"/>
  <c r="D11"/>
  <c r="M10"/>
  <c r="J10"/>
  <c r="G10"/>
  <c r="D10"/>
  <c r="M9"/>
  <c r="J9"/>
  <c r="G9"/>
  <c r="D9"/>
  <c r="M8"/>
  <c r="J8"/>
  <c r="G8"/>
  <c r="D8"/>
  <c r="M7"/>
  <c r="J7"/>
  <c r="G7"/>
  <c r="D7"/>
  <c r="M6"/>
  <c r="J6"/>
  <c r="G6"/>
  <c r="D6"/>
  <c r="M5"/>
  <c r="J5"/>
  <c r="G5"/>
  <c r="D5"/>
  <c r="H1"/>
  <c r="M184" i="20"/>
  <c r="J184"/>
  <c r="G184"/>
  <c r="D184"/>
  <c r="M183"/>
  <c r="J183"/>
  <c r="G183"/>
  <c r="D183"/>
  <c r="M182"/>
  <c r="J182"/>
  <c r="G182"/>
  <c r="D182"/>
  <c r="M181"/>
  <c r="J181"/>
  <c r="G181"/>
  <c r="D181"/>
  <c r="M180"/>
  <c r="J180"/>
  <c r="G180"/>
  <c r="D180"/>
  <c r="M179"/>
  <c r="J179"/>
  <c r="G179"/>
  <c r="D179"/>
  <c r="M178"/>
  <c r="J178"/>
  <c r="G178"/>
  <c r="D178"/>
  <c r="M177"/>
  <c r="J177"/>
  <c r="G177"/>
  <c r="D177"/>
  <c r="M176"/>
  <c r="J176"/>
  <c r="G176"/>
  <c r="D176"/>
  <c r="M175"/>
  <c r="J175"/>
  <c r="G175"/>
  <c r="D175"/>
  <c r="M174"/>
  <c r="J174"/>
  <c r="G174"/>
  <c r="D174"/>
  <c r="M173"/>
  <c r="J173"/>
  <c r="G173"/>
  <c r="D173"/>
  <c r="M172"/>
  <c r="J172"/>
  <c r="G172"/>
  <c r="D172"/>
  <c r="M171"/>
  <c r="J171"/>
  <c r="G171"/>
  <c r="D171"/>
  <c r="M170"/>
  <c r="J170"/>
  <c r="G170"/>
  <c r="D170"/>
  <c r="M169"/>
  <c r="J169"/>
  <c r="G169"/>
  <c r="D169"/>
  <c r="M168"/>
  <c r="J168"/>
  <c r="G168"/>
  <c r="D168"/>
  <c r="M167"/>
  <c r="J167"/>
  <c r="G167"/>
  <c r="D167"/>
  <c r="M166"/>
  <c r="J166"/>
  <c r="G166"/>
  <c r="D166"/>
  <c r="M165"/>
  <c r="J165"/>
  <c r="G165"/>
  <c r="D165"/>
  <c r="M164"/>
  <c r="J164"/>
  <c r="G164"/>
  <c r="D164"/>
  <c r="M163"/>
  <c r="J163"/>
  <c r="G163"/>
  <c r="D163"/>
  <c r="M162"/>
  <c r="J162"/>
  <c r="G162"/>
  <c r="D162"/>
  <c r="M161"/>
  <c r="J161"/>
  <c r="G161"/>
  <c r="D161"/>
  <c r="M160"/>
  <c r="J160"/>
  <c r="G160"/>
  <c r="D160"/>
  <c r="M159"/>
  <c r="J159"/>
  <c r="G159"/>
  <c r="D159"/>
  <c r="M158"/>
  <c r="J158"/>
  <c r="G158"/>
  <c r="D158"/>
  <c r="M157"/>
  <c r="J157"/>
  <c r="G157"/>
  <c r="D157"/>
  <c r="M156"/>
  <c r="J156"/>
  <c r="G156"/>
  <c r="D156"/>
  <c r="M155"/>
  <c r="J155"/>
  <c r="G155"/>
  <c r="D155"/>
  <c r="M154"/>
  <c r="J154"/>
  <c r="G154"/>
  <c r="D154"/>
  <c r="M153"/>
  <c r="J153"/>
  <c r="G153"/>
  <c r="D153"/>
  <c r="M152"/>
  <c r="J152"/>
  <c r="G152"/>
  <c r="D152"/>
  <c r="M151"/>
  <c r="J151"/>
  <c r="G151"/>
  <c r="D151"/>
  <c r="M150"/>
  <c r="J150"/>
  <c r="G150"/>
  <c r="D150"/>
  <c r="M149"/>
  <c r="J149"/>
  <c r="G149"/>
  <c r="D149"/>
  <c r="M148"/>
  <c r="J148"/>
  <c r="G148"/>
  <c r="D148"/>
  <c r="M147"/>
  <c r="J147"/>
  <c r="G147"/>
  <c r="D147"/>
  <c r="M146"/>
  <c r="J146"/>
  <c r="G146"/>
  <c r="D146"/>
  <c r="M145"/>
  <c r="J145"/>
  <c r="G145"/>
  <c r="D145"/>
  <c r="M144"/>
  <c r="J144"/>
  <c r="G144"/>
  <c r="D144"/>
  <c r="M143"/>
  <c r="J143"/>
  <c r="G143"/>
  <c r="D143"/>
  <c r="M142"/>
  <c r="J142"/>
  <c r="G142"/>
  <c r="D142"/>
  <c r="M141"/>
  <c r="J141"/>
  <c r="G141"/>
  <c r="D141"/>
  <c r="M140"/>
  <c r="J140"/>
  <c r="G140"/>
  <c r="D140"/>
  <c r="M139"/>
  <c r="J139"/>
  <c r="G139"/>
  <c r="D139"/>
  <c r="M138"/>
  <c r="J138"/>
  <c r="G138"/>
  <c r="D138"/>
  <c r="M137"/>
  <c r="J137"/>
  <c r="G137"/>
  <c r="D137"/>
  <c r="M136"/>
  <c r="J136"/>
  <c r="G136"/>
  <c r="D136"/>
  <c r="M135"/>
  <c r="J135"/>
  <c r="G135"/>
  <c r="D135"/>
  <c r="M134"/>
  <c r="J134"/>
  <c r="G134"/>
  <c r="D134"/>
  <c r="M133"/>
  <c r="J133"/>
  <c r="G133"/>
  <c r="D133"/>
  <c r="M132"/>
  <c r="J132"/>
  <c r="G132"/>
  <c r="D132"/>
  <c r="M131"/>
  <c r="J131"/>
  <c r="G131"/>
  <c r="D131"/>
  <c r="M130"/>
  <c r="J130"/>
  <c r="G130"/>
  <c r="D130"/>
  <c r="M129"/>
  <c r="J129"/>
  <c r="G129"/>
  <c r="D129"/>
  <c r="M128"/>
  <c r="J128"/>
  <c r="G128"/>
  <c r="D128"/>
  <c r="M127"/>
  <c r="J127"/>
  <c r="G127"/>
  <c r="D127"/>
  <c r="M126"/>
  <c r="J126"/>
  <c r="G126"/>
  <c r="D126"/>
  <c r="M125"/>
  <c r="J125"/>
  <c r="G125"/>
  <c r="D125"/>
  <c r="M124"/>
  <c r="J124"/>
  <c r="G124"/>
  <c r="D124"/>
  <c r="M123"/>
  <c r="J123"/>
  <c r="G123"/>
  <c r="D123"/>
  <c r="M122"/>
  <c r="J122"/>
  <c r="G122"/>
  <c r="D122"/>
  <c r="M121"/>
  <c r="J121"/>
  <c r="G121"/>
  <c r="D121"/>
  <c r="M120"/>
  <c r="J120"/>
  <c r="G120"/>
  <c r="D120"/>
  <c r="M119"/>
  <c r="J119"/>
  <c r="G119"/>
  <c r="D119"/>
  <c r="M118"/>
  <c r="J118"/>
  <c r="G118"/>
  <c r="D118"/>
  <c r="M117"/>
  <c r="J117"/>
  <c r="G117"/>
  <c r="D117"/>
  <c r="M116"/>
  <c r="J116"/>
  <c r="G116"/>
  <c r="D116"/>
  <c r="M115"/>
  <c r="J115"/>
  <c r="G115"/>
  <c r="D115"/>
  <c r="M114"/>
  <c r="J114"/>
  <c r="G114"/>
  <c r="D114"/>
  <c r="M113"/>
  <c r="J113"/>
  <c r="G113"/>
  <c r="D113"/>
  <c r="M112"/>
  <c r="J112"/>
  <c r="G112"/>
  <c r="D112"/>
  <c r="M111"/>
  <c r="J111"/>
  <c r="G111"/>
  <c r="D111"/>
  <c r="M110"/>
  <c r="J110"/>
  <c r="G110"/>
  <c r="D110"/>
  <c r="M109"/>
  <c r="J109"/>
  <c r="G109"/>
  <c r="D109"/>
  <c r="M108"/>
  <c r="J108"/>
  <c r="G108"/>
  <c r="D108"/>
  <c r="M107"/>
  <c r="J107"/>
  <c r="G107"/>
  <c r="D107"/>
  <c r="M106"/>
  <c r="J106"/>
  <c r="G106"/>
  <c r="D106"/>
  <c r="M105"/>
  <c r="J105"/>
  <c r="G105"/>
  <c r="D105"/>
  <c r="M104"/>
  <c r="J104"/>
  <c r="G104"/>
  <c r="D104"/>
  <c r="M103"/>
  <c r="J103"/>
  <c r="G103"/>
  <c r="D103"/>
  <c r="M102"/>
  <c r="J102"/>
  <c r="G102"/>
  <c r="D102"/>
  <c r="M101"/>
  <c r="J101"/>
  <c r="G101"/>
  <c r="D101"/>
  <c r="M100"/>
  <c r="J100"/>
  <c r="G100"/>
  <c r="D100"/>
  <c r="M99"/>
  <c r="J99"/>
  <c r="G99"/>
  <c r="D99"/>
  <c r="M98"/>
  <c r="J98"/>
  <c r="G98"/>
  <c r="D98"/>
  <c r="M97"/>
  <c r="J97"/>
  <c r="G97"/>
  <c r="D97"/>
  <c r="M96"/>
  <c r="J96"/>
  <c r="G96"/>
  <c r="D96"/>
  <c r="M95"/>
  <c r="J95"/>
  <c r="G95"/>
  <c r="D95"/>
  <c r="M94"/>
  <c r="J94"/>
  <c r="G94"/>
  <c r="D94"/>
  <c r="M93"/>
  <c r="J93"/>
  <c r="G93"/>
  <c r="D93"/>
  <c r="M92"/>
  <c r="J92"/>
  <c r="G92"/>
  <c r="D92"/>
  <c r="M91"/>
  <c r="J91"/>
  <c r="G91"/>
  <c r="D91"/>
  <c r="M90"/>
  <c r="J90"/>
  <c r="G90"/>
  <c r="D90"/>
  <c r="M89"/>
  <c r="J89"/>
  <c r="G89"/>
  <c r="D89"/>
  <c r="M88"/>
  <c r="J88"/>
  <c r="G88"/>
  <c r="D88"/>
  <c r="M87"/>
  <c r="J87"/>
  <c r="G87"/>
  <c r="D87"/>
  <c r="M86"/>
  <c r="J86"/>
  <c r="G86"/>
  <c r="D86"/>
  <c r="M85"/>
  <c r="J85"/>
  <c r="G85"/>
  <c r="D85"/>
  <c r="M84"/>
  <c r="J84"/>
  <c r="G84"/>
  <c r="D84"/>
  <c r="M83"/>
  <c r="J83"/>
  <c r="G83"/>
  <c r="D83"/>
  <c r="M82"/>
  <c r="J82"/>
  <c r="G82"/>
  <c r="D82"/>
  <c r="M81"/>
  <c r="J81"/>
  <c r="G81"/>
  <c r="D81"/>
  <c r="M80"/>
  <c r="J80"/>
  <c r="G80"/>
  <c r="D80"/>
  <c r="M79"/>
  <c r="J79"/>
  <c r="G79"/>
  <c r="D79"/>
  <c r="M78"/>
  <c r="J78"/>
  <c r="G78"/>
  <c r="D78"/>
  <c r="M77"/>
  <c r="J77"/>
  <c r="G77"/>
  <c r="D77"/>
  <c r="M76"/>
  <c r="J76"/>
  <c r="G76"/>
  <c r="D76"/>
  <c r="M75"/>
  <c r="J75"/>
  <c r="G75"/>
  <c r="D75"/>
  <c r="M74"/>
  <c r="J74"/>
  <c r="G74"/>
  <c r="D74"/>
  <c r="M73"/>
  <c r="J73"/>
  <c r="G73"/>
  <c r="D73"/>
  <c r="M72"/>
  <c r="J72"/>
  <c r="G72"/>
  <c r="D72"/>
  <c r="M71"/>
  <c r="J71"/>
  <c r="G71"/>
  <c r="D71"/>
  <c r="M70"/>
  <c r="J70"/>
  <c r="G70"/>
  <c r="D70"/>
  <c r="M69"/>
  <c r="J69"/>
  <c r="G69"/>
  <c r="D69"/>
  <c r="M68"/>
  <c r="J68"/>
  <c r="G68"/>
  <c r="D68"/>
  <c r="M67"/>
  <c r="J67"/>
  <c r="G67"/>
  <c r="D67"/>
  <c r="M66"/>
  <c r="J66"/>
  <c r="G66"/>
  <c r="D66"/>
  <c r="M65"/>
  <c r="J65"/>
  <c r="G65"/>
  <c r="D65"/>
  <c r="M64"/>
  <c r="J64"/>
  <c r="G64"/>
  <c r="D64"/>
  <c r="M63"/>
  <c r="J63"/>
  <c r="G63"/>
  <c r="D63"/>
  <c r="M62"/>
  <c r="J62"/>
  <c r="G62"/>
  <c r="D62"/>
  <c r="M61"/>
  <c r="J61"/>
  <c r="G61"/>
  <c r="D61"/>
  <c r="M60"/>
  <c r="J60"/>
  <c r="G60"/>
  <c r="D60"/>
  <c r="M59"/>
  <c r="J59"/>
  <c r="G59"/>
  <c r="D59"/>
  <c r="M58"/>
  <c r="J58"/>
  <c r="G58"/>
  <c r="D58"/>
  <c r="M57"/>
  <c r="J57"/>
  <c r="G57"/>
  <c r="D57"/>
  <c r="M56"/>
  <c r="J56"/>
  <c r="G56"/>
  <c r="D56"/>
  <c r="M55"/>
  <c r="J55"/>
  <c r="G55"/>
  <c r="D55"/>
  <c r="M54"/>
  <c r="J54"/>
  <c r="G54"/>
  <c r="D54"/>
  <c r="M53"/>
  <c r="J53"/>
  <c r="G53"/>
  <c r="D53"/>
  <c r="M52"/>
  <c r="J52"/>
  <c r="G52"/>
  <c r="D52"/>
  <c r="M51"/>
  <c r="J51"/>
  <c r="G51"/>
  <c r="D51"/>
  <c r="M50"/>
  <c r="J50"/>
  <c r="G50"/>
  <c r="D50"/>
  <c r="M49"/>
  <c r="J49"/>
  <c r="G49"/>
  <c r="D49"/>
  <c r="M48"/>
  <c r="J48"/>
  <c r="G48"/>
  <c r="D48"/>
  <c r="M47"/>
  <c r="J47"/>
  <c r="G47"/>
  <c r="D47"/>
  <c r="M46"/>
  <c r="J46"/>
  <c r="G46"/>
  <c r="D46"/>
  <c r="M45"/>
  <c r="J45"/>
  <c r="G45"/>
  <c r="D45"/>
  <c r="M44"/>
  <c r="J44"/>
  <c r="G44"/>
  <c r="D44"/>
  <c r="M43"/>
  <c r="J43"/>
  <c r="G43"/>
  <c r="D43"/>
  <c r="M42"/>
  <c r="J42"/>
  <c r="G42"/>
  <c r="D42"/>
  <c r="M41"/>
  <c r="J41"/>
  <c r="G41"/>
  <c r="D41"/>
  <c r="M40"/>
  <c r="J40"/>
  <c r="G40"/>
  <c r="D40"/>
  <c r="M39"/>
  <c r="J39"/>
  <c r="G39"/>
  <c r="D39"/>
  <c r="M38"/>
  <c r="J38"/>
  <c r="G38"/>
  <c r="D38"/>
  <c r="M37"/>
  <c r="J37"/>
  <c r="G37"/>
  <c r="D37"/>
  <c r="M36"/>
  <c r="J36"/>
  <c r="G36"/>
  <c r="D36"/>
  <c r="M35"/>
  <c r="J35"/>
  <c r="G35"/>
  <c r="D35"/>
  <c r="M34"/>
  <c r="J34"/>
  <c r="G34"/>
  <c r="D34"/>
  <c r="M33"/>
  <c r="J33"/>
  <c r="G33"/>
  <c r="D33"/>
  <c r="M32"/>
  <c r="J32"/>
  <c r="G32"/>
  <c r="D32"/>
  <c r="M31"/>
  <c r="J31"/>
  <c r="G31"/>
  <c r="D31"/>
  <c r="M30"/>
  <c r="J30"/>
  <c r="G30"/>
  <c r="D30"/>
  <c r="M29"/>
  <c r="J29"/>
  <c r="G29"/>
  <c r="D29"/>
  <c r="M28"/>
  <c r="J28"/>
  <c r="G28"/>
  <c r="D28"/>
  <c r="M27"/>
  <c r="J27"/>
  <c r="G27"/>
  <c r="D27"/>
  <c r="M26"/>
  <c r="J26"/>
  <c r="G26"/>
  <c r="D26"/>
  <c r="M25"/>
  <c r="J25"/>
  <c r="G25"/>
  <c r="D25"/>
  <c r="M24"/>
  <c r="J24"/>
  <c r="G24"/>
  <c r="D24"/>
  <c r="M23"/>
  <c r="J23"/>
  <c r="G23"/>
  <c r="D23"/>
  <c r="M22"/>
  <c r="J22"/>
  <c r="G22"/>
  <c r="D22"/>
  <c r="M21"/>
  <c r="J21"/>
  <c r="G21"/>
  <c r="D21"/>
  <c r="M20"/>
  <c r="J20"/>
  <c r="G20"/>
  <c r="D20"/>
  <c r="M19"/>
  <c r="J19"/>
  <c r="G19"/>
  <c r="D19"/>
  <c r="M18"/>
  <c r="J18"/>
  <c r="G18"/>
  <c r="D18"/>
  <c r="M17"/>
  <c r="J17"/>
  <c r="G17"/>
  <c r="D17"/>
  <c r="M16"/>
  <c r="J16"/>
  <c r="G16"/>
  <c r="D16"/>
  <c r="M15"/>
  <c r="J15"/>
  <c r="G15"/>
  <c r="D15"/>
  <c r="M14"/>
  <c r="J14"/>
  <c r="G14"/>
  <c r="D14"/>
  <c r="M13"/>
  <c r="J13"/>
  <c r="G13"/>
  <c r="D13"/>
  <c r="M12"/>
  <c r="J12"/>
  <c r="G12"/>
  <c r="D12"/>
  <c r="M11"/>
  <c r="J11"/>
  <c r="G11"/>
  <c r="D11"/>
  <c r="M10"/>
  <c r="J10"/>
  <c r="G10"/>
  <c r="D10"/>
  <c r="M9"/>
  <c r="J9"/>
  <c r="G9"/>
  <c r="D9"/>
  <c r="M8"/>
  <c r="J8"/>
  <c r="G8"/>
  <c r="D8"/>
  <c r="M7"/>
  <c r="J7"/>
  <c r="G7"/>
  <c r="D7"/>
  <c r="M6"/>
  <c r="J6"/>
  <c r="G6"/>
  <c r="D6"/>
  <c r="M5"/>
  <c r="J5"/>
  <c r="G5"/>
  <c r="D5"/>
  <c r="H1"/>
  <c r="G41" i="19"/>
  <c r="D41"/>
  <c r="E41" l="1"/>
  <c r="H41"/>
  <c r="F41"/>
  <c r="C41"/>
  <c r="AD42" i="18"/>
  <c r="AC42"/>
  <c r="AB42"/>
  <c r="W42"/>
  <c r="R42"/>
  <c r="O42"/>
  <c r="L42"/>
  <c r="J42"/>
  <c r="I42"/>
  <c r="F42"/>
  <c r="E42"/>
  <c r="O1"/>
  <c r="AA1" s="1"/>
  <c r="C41" i="16"/>
  <c r="AB41"/>
  <c r="AA41"/>
  <c r="Z41"/>
  <c r="X41"/>
  <c r="W41"/>
  <c r="U41"/>
  <c r="T41"/>
  <c r="S41"/>
  <c r="Q41"/>
  <c r="P41"/>
  <c r="O41"/>
  <c r="N41"/>
  <c r="L41"/>
  <c r="K41"/>
  <c r="I41"/>
  <c r="H41"/>
  <c r="G41"/>
  <c r="E41"/>
  <c r="D41"/>
  <c r="N42" i="15"/>
  <c r="W42" s="1"/>
  <c r="AA41"/>
  <c r="W41"/>
  <c r="U41"/>
  <c r="Q41"/>
  <c r="O41"/>
  <c r="K41"/>
  <c r="I41"/>
  <c r="E41"/>
  <c r="C41"/>
  <c r="D42" i="18" l="1"/>
  <c r="P42"/>
  <c r="X42"/>
  <c r="Q42"/>
  <c r="U42"/>
  <c r="V42"/>
  <c r="C42"/>
  <c r="K42"/>
  <c r="AA42"/>
  <c r="AG42"/>
  <c r="S42"/>
  <c r="AE42"/>
  <c r="AF42" s="1"/>
  <c r="G42"/>
  <c r="R41" i="16"/>
  <c r="M41"/>
  <c r="Y41"/>
  <c r="F41"/>
  <c r="J41"/>
  <c r="V41"/>
  <c r="AD41"/>
  <c r="D41" i="15"/>
  <c r="L41"/>
  <c r="T41"/>
  <c r="AB41"/>
  <c r="M41"/>
  <c r="F41"/>
  <c r="N41"/>
  <c r="R41"/>
  <c r="V41"/>
  <c r="Z41"/>
  <c r="J41"/>
  <c r="S41"/>
  <c r="H41"/>
  <c r="P41"/>
  <c r="X41"/>
  <c r="G41"/>
  <c r="M42" i="18" l="1"/>
  <c r="N42" s="1"/>
  <c r="AI42"/>
  <c r="AK42"/>
  <c r="Y42"/>
  <c r="Z42" s="1"/>
  <c r="T42"/>
  <c r="H42"/>
  <c r="AJ42"/>
  <c r="AH42"/>
  <c r="AC41" i="16"/>
  <c r="AD41" i="15"/>
  <c r="Y41"/>
  <c r="AC41"/>
  <c r="AL42" i="18" l="1"/>
  <c r="AE41" i="16"/>
  <c r="AE41" i="15"/>
  <c r="AF41" i="16" l="1"/>
  <c r="U1" i="14"/>
  <c r="L1"/>
  <c r="M41" i="13"/>
  <c r="Y41"/>
  <c r="U41"/>
  <c r="I41"/>
  <c r="G41"/>
  <c r="C41"/>
  <c r="U1"/>
  <c r="L1"/>
  <c r="R40" i="12"/>
  <c r="Q40"/>
  <c r="P40"/>
  <c r="O40"/>
  <c r="N40"/>
  <c r="M40"/>
  <c r="L40"/>
  <c r="J40"/>
  <c r="H40"/>
  <c r="G40"/>
  <c r="E40"/>
  <c r="C40"/>
  <c r="B40"/>
  <c r="C40" i="11"/>
  <c r="J41" i="10"/>
  <c r="I41"/>
  <c r="H41"/>
  <c r="G41"/>
  <c r="F41"/>
  <c r="E41"/>
  <c r="D41"/>
  <c r="C41"/>
  <c r="B41"/>
  <c r="T36" i="9"/>
  <c r="S36"/>
  <c r="R36"/>
  <c r="Q36"/>
  <c r="P36"/>
  <c r="O36"/>
  <c r="N36"/>
  <c r="M36"/>
  <c r="L36"/>
  <c r="K36"/>
  <c r="J36"/>
  <c r="I36"/>
  <c r="H36"/>
  <c r="G36"/>
  <c r="F36"/>
  <c r="E36"/>
  <c r="D36"/>
  <c r="C36"/>
  <c r="B36"/>
  <c r="U35"/>
  <c r="U34"/>
  <c r="U33"/>
  <c r="U32"/>
  <c r="U31"/>
  <c r="U30"/>
  <c r="U29"/>
  <c r="U28"/>
  <c r="U27"/>
  <c r="U26"/>
  <c r="U25"/>
  <c r="U24"/>
  <c r="U23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L1"/>
  <c r="L36" i="8"/>
  <c r="K36"/>
  <c r="J36"/>
  <c r="I36"/>
  <c r="H36"/>
  <c r="G36"/>
  <c r="F36"/>
  <c r="E36"/>
  <c r="D36"/>
  <c r="C36"/>
  <c r="B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36" l="1"/>
  <c r="U36" i="9"/>
  <c r="G40" i="11"/>
  <c r="O41" i="14"/>
  <c r="G41"/>
  <c r="H41"/>
  <c r="C41"/>
  <c r="S41"/>
  <c r="F41"/>
  <c r="J41"/>
  <c r="R41"/>
  <c r="V41"/>
  <c r="W41"/>
  <c r="Z41"/>
  <c r="D41"/>
  <c r="L41"/>
  <c r="P41"/>
  <c r="X41"/>
  <c r="K41"/>
  <c r="N41"/>
  <c r="I41"/>
  <c r="M41"/>
  <c r="U41"/>
  <c r="Y41"/>
  <c r="D41" i="13"/>
  <c r="H41"/>
  <c r="L41"/>
  <c r="O41"/>
  <c r="F41"/>
  <c r="J41"/>
  <c r="S41"/>
  <c r="K41"/>
  <c r="T41"/>
  <c r="W41"/>
  <c r="P41"/>
  <c r="X41"/>
  <c r="R41"/>
  <c r="V41"/>
  <c r="D40" i="12"/>
  <c r="F40"/>
  <c r="S40"/>
  <c r="AB41" i="14" l="1"/>
  <c r="E41"/>
  <c r="T41"/>
  <c r="AA41"/>
  <c r="Q41"/>
  <c r="Z41" i="13"/>
  <c r="Q41"/>
  <c r="N41"/>
  <c r="AB41"/>
  <c r="E41"/>
  <c r="AA41"/>
  <c r="I40" i="12"/>
  <c r="K40"/>
  <c r="AC41" i="14" l="1"/>
  <c r="AC41" i="13"/>
</calcChain>
</file>

<file path=xl/sharedStrings.xml><?xml version="1.0" encoding="utf-8"?>
<sst xmlns="http://schemas.openxmlformats.org/spreadsheetml/2006/main" count="4671" uniqueCount="1369">
  <si>
    <t>Andaman &amp; Nicobar Islands</t>
  </si>
  <si>
    <t>Andhra Pradesh</t>
  </si>
  <si>
    <t>Arunachal Pradesh</t>
  </si>
  <si>
    <t>Assam</t>
  </si>
  <si>
    <t>Bihar</t>
  </si>
  <si>
    <t>Chandigarh</t>
  </si>
  <si>
    <t>Chhatisgarh</t>
  </si>
  <si>
    <t>Dadra &amp; Nagar Haveli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</si>
  <si>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</si>
  <si>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</si>
  <si>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</si>
  <si>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</si>
  <si>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</si>
  <si>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</si>
  <si>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</si>
  <si>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</si>
  <si>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</si>
  <si>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</si>
  <si>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</si>
  <si>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</si>
  <si>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</si>
  <si>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</si>
  <si>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</si>
  <si>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</si>
  <si>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</si>
  <si>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</si>
  <si>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</si>
  <si>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</si>
  <si>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</si>
  <si>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</si>
  <si>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</si>
  <si>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</si>
  <si>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Uttrakhand</t>
  </si>
  <si>
    <t>West Bengal</t>
  </si>
  <si>
    <t>Table</t>
  </si>
  <si>
    <t>1. State &amp; Type - Wise Number of Universities</t>
  </si>
  <si>
    <t>State</t>
  </si>
  <si>
    <t xml:space="preserve">Central University </t>
  </si>
  <si>
    <t xml:space="preserve">Central Open University </t>
  </si>
  <si>
    <t xml:space="preserve">Institute of National Importance </t>
  </si>
  <si>
    <t xml:space="preserve">State Public University </t>
  </si>
  <si>
    <t xml:space="preserve">State Open University </t>
  </si>
  <si>
    <t xml:space="preserve">State Private University </t>
  </si>
  <si>
    <t xml:space="preserve">Institute under State Legislature Act </t>
  </si>
  <si>
    <t xml:space="preserve">Deemed University-Government </t>
  </si>
  <si>
    <t xml:space="preserve">Deemed University-Government Aided </t>
  </si>
  <si>
    <t xml:space="preserve">Deemed University-Private </t>
  </si>
  <si>
    <t>Others</t>
  </si>
  <si>
    <t>Grand Total</t>
  </si>
  <si>
    <t>All India</t>
  </si>
  <si>
    <t>In UTs of , Andaman &amp; Nicobar Islands,  Dadra &amp; Nagar Haveli, Daman &amp; Diu and Lakshadweep, there are no Universities.</t>
  </si>
  <si>
    <t>2. State &amp; Specialisation - Wise Number of Universities
(based on actual response)</t>
  </si>
  <si>
    <t>General</t>
  </si>
  <si>
    <t>Agriculture</t>
  </si>
  <si>
    <t>Fine Arts</t>
  </si>
  <si>
    <t>Fisheries</t>
  </si>
  <si>
    <t>Journalism &amp; Mass Communication</t>
  </si>
  <si>
    <t>Language</t>
  </si>
  <si>
    <t>Law</t>
  </si>
  <si>
    <t>Management</t>
  </si>
  <si>
    <t>Medical</t>
  </si>
  <si>
    <t>Oriental Learning</t>
  </si>
  <si>
    <t>Rural Development</t>
  </si>
  <si>
    <t>Sanskrit</t>
  </si>
  <si>
    <t>Science</t>
  </si>
  <si>
    <t>Sports/Yoga/Physical Education</t>
  </si>
  <si>
    <t>Technical</t>
  </si>
  <si>
    <t>Veterinary</t>
  </si>
  <si>
    <t>Gandhian/ Religious Studies</t>
  </si>
  <si>
    <t>Cultural Studies</t>
  </si>
  <si>
    <t>Table 3. State-wise Distribution of Districts in Different Ranges of number of Colleges</t>
  </si>
  <si>
    <t>Number of College</t>
  </si>
  <si>
    <t>Less than 10</t>
  </si>
  <si>
    <t>10-19</t>
  </si>
  <si>
    <t>20-49</t>
  </si>
  <si>
    <t>50-99</t>
  </si>
  <si>
    <t>100-199</t>
  </si>
  <si>
    <t>200-299</t>
  </si>
  <si>
    <t>300-399</t>
  </si>
  <si>
    <t>400-499</t>
  </si>
  <si>
    <t>500-999</t>
  </si>
  <si>
    <t>Daman &amp; Diu</t>
  </si>
  <si>
    <t>Lakshadweep</t>
  </si>
  <si>
    <t>Table 4. Number of College per Lakh Population(18-23 YEARS), Average Enrolment per College</t>
  </si>
  <si>
    <t>Sl.
No.</t>
  </si>
  <si>
    <t>STATES/UTs</t>
  </si>
  <si>
    <t>No. of College</t>
  </si>
  <si>
    <t>College per lakh population</t>
  </si>
  <si>
    <t>Average Enrolment per College</t>
  </si>
  <si>
    <t>Zone</t>
  </si>
  <si>
    <t>Population</t>
  </si>
  <si>
    <t>UT</t>
  </si>
  <si>
    <t>South</t>
  </si>
  <si>
    <t>North-East</t>
  </si>
  <si>
    <t>East</t>
  </si>
  <si>
    <t>North</t>
  </si>
  <si>
    <t>West</t>
  </si>
  <si>
    <t>5. Number of Private and Government Colleges
(based on actual response)</t>
  </si>
  <si>
    <t>5 (a). Enrolment in Private and Government Colleges
(based on actual response)</t>
  </si>
  <si>
    <t>5 (b). Number of Colleges Established in 2012-13 and their Enrolment
(based on actual response)</t>
  </si>
  <si>
    <t>Private Un-Aided</t>
  </si>
  <si>
    <t>Private Aided</t>
  </si>
  <si>
    <t>Total Private</t>
  </si>
  <si>
    <t>Government</t>
  </si>
  <si>
    <t>Total</t>
  </si>
  <si>
    <t>Number</t>
  </si>
  <si>
    <t>Enrolment</t>
  </si>
  <si>
    <t>6. State-wise Enrolment at various levels</t>
  </si>
  <si>
    <t>Sl No</t>
  </si>
  <si>
    <t>Ph.D.</t>
  </si>
  <si>
    <t>M.Phil.</t>
  </si>
  <si>
    <t>Post Graduate</t>
  </si>
  <si>
    <t>Under Graduate</t>
  </si>
  <si>
    <t>PG Diploma</t>
  </si>
  <si>
    <t>Diploma</t>
  </si>
  <si>
    <t>Certificate</t>
  </si>
  <si>
    <t>Integrated</t>
  </si>
  <si>
    <t>Male</t>
  </si>
  <si>
    <t>Female</t>
  </si>
  <si>
    <t>Table 6(a).</t>
  </si>
  <si>
    <t>State-wise Enrolment through Regular Mode at various levels</t>
  </si>
  <si>
    <t>Table 7.</t>
  </si>
  <si>
    <t>Enrolment in Universities teaching departments and its Constituent Units/Off-campus Centres</t>
  </si>
  <si>
    <t>Number of universities</t>
  </si>
  <si>
    <t>Responding</t>
  </si>
  <si>
    <t>Note - Constituent Colleges of State/Central University not included.</t>
  </si>
  <si>
    <t>Table 8.</t>
  </si>
  <si>
    <t>Number of Colleges and Enrolment in responding Colleges at various levels</t>
  </si>
  <si>
    <t>Number of Colleges</t>
  </si>
  <si>
    <t>Per College Enrolment</t>
  </si>
  <si>
    <t>Response</t>
  </si>
  <si>
    <t>Table 9.</t>
  </si>
  <si>
    <t>Number and Enrolment in different types of Stand Alone Institutions</t>
  </si>
  <si>
    <t>Polytechnics</t>
  </si>
  <si>
    <t>PGDM</t>
  </si>
  <si>
    <t>Nursing</t>
  </si>
  <si>
    <t>Teacher Training</t>
  </si>
  <si>
    <t>Institute under Ministries</t>
  </si>
  <si>
    <t>All Stand Alone Institutions</t>
  </si>
  <si>
    <t>Number of Institutions</t>
  </si>
  <si>
    <t>Per Institution Enrolment</t>
  </si>
  <si>
    <t/>
  </si>
  <si>
    <t>Table 10. Estimated Enrolment in Colleges</t>
  </si>
  <si>
    <t>Table 11.</t>
  </si>
  <si>
    <t>Programme</t>
  </si>
  <si>
    <t>ALL CATEGORIES</t>
  </si>
  <si>
    <t>SCHEDULED CASTE</t>
  </si>
  <si>
    <t>SCHEDULED TRIBE</t>
  </si>
  <si>
    <t>OTHER BACKWARD CLASSES</t>
  </si>
  <si>
    <t>Ph.D.-Doctor of Philosophy</t>
  </si>
  <si>
    <t>D.Phil.-Doctor of Philosophy</t>
  </si>
  <si>
    <t>Vidya Varidhi-Vidya Varidhi</t>
  </si>
  <si>
    <t>M.Ch.-Master of Chirurgiae</t>
  </si>
  <si>
    <t>D.M.-Doctor of Medicine</t>
  </si>
  <si>
    <t>Ayurveda Vachaspati-Ph.D in Ayurveda</t>
  </si>
  <si>
    <t>Vidya Vachaspati-Vidya Vachaspati</t>
  </si>
  <si>
    <t>D.Sc.-Doctor of Science</t>
  </si>
  <si>
    <t>D.O.L.-Doctor of Oriental Learning</t>
  </si>
  <si>
    <t>L.L.D.-Doctor of Laws</t>
  </si>
  <si>
    <t>M.Phil.-Master of Philosophy</t>
  </si>
  <si>
    <t>M.A.-Master of Arts</t>
  </si>
  <si>
    <t>M.B.A.- Master of Business Administration</t>
  </si>
  <si>
    <t>M.Sc.-Master of Science</t>
  </si>
  <si>
    <t>M.C.A. -Master of Computer Applications</t>
  </si>
  <si>
    <t>M.Com.-Master of Commerce</t>
  </si>
  <si>
    <t>M.Tech. -Master of Technology</t>
  </si>
  <si>
    <t>M.E.-Master of Engineering</t>
  </si>
  <si>
    <t>M.S.W.-Master of Social Work</t>
  </si>
  <si>
    <t>M.Pharm. -Master of Pharmacy</t>
  </si>
  <si>
    <t>M.Ed. -Master of Education</t>
  </si>
  <si>
    <t>M.D.-Doctor of Medicine</t>
  </si>
  <si>
    <t>Acharya-Acharya</t>
  </si>
  <si>
    <t>L.L.M.-Master of Law or Laws</t>
  </si>
  <si>
    <t>M.Sc. Nursing-Master of Science in Nursing</t>
  </si>
  <si>
    <t>P.G.D.M.-Post-Graduate Diploma in Management</t>
  </si>
  <si>
    <t>M.D.S.-Master of Dental Surgery</t>
  </si>
  <si>
    <t>M.Mgt.-Master of Management</t>
  </si>
  <si>
    <t>M.S.-Master of Science</t>
  </si>
  <si>
    <t>M.Lib.Sc. -Master of Library Science</t>
  </si>
  <si>
    <t>M.S.-Master of Surgery</t>
  </si>
  <si>
    <t>M.P.Ed.-Master of Physical Education</t>
  </si>
  <si>
    <t>M.L.I.Sc.-Master of Library &amp; Information Science</t>
  </si>
  <si>
    <t>M.B.A.(Tech.)-Master of Business Administration in Technology</t>
  </si>
  <si>
    <t>M.F.A. -Master of Fine Arts</t>
  </si>
  <si>
    <t>P.G.P.-Post-Graduate Programme in Management</t>
  </si>
  <si>
    <t>M.P.T.-Master of Physiotherapy</t>
  </si>
  <si>
    <t>M.Sc. Tech. -Master of Science in Technology</t>
  </si>
  <si>
    <t>M.J.M.C.-Master of Journalism and Mass Communication</t>
  </si>
  <si>
    <t>M.H.R.D. -Master of Human Resource Development</t>
  </si>
  <si>
    <t>Pharm.D.-Doctor of Pharmacy</t>
  </si>
  <si>
    <t>M.M.C.-Master in Mass Communication</t>
  </si>
  <si>
    <t>M.F.M. -Master of Financial Management</t>
  </si>
  <si>
    <t>M.V.Sc. -Master of Veterinary Sciences</t>
  </si>
  <si>
    <t>M.Arch.-Master of Architecture</t>
  </si>
  <si>
    <t>M.I.B.-Master of International Business</t>
  </si>
  <si>
    <t>M.J.-Master of Journalism</t>
  </si>
  <si>
    <t>Vachaspati-Vachaspati</t>
  </si>
  <si>
    <t>M.L. -Master of Laws</t>
  </si>
  <si>
    <t>M.Mkt.M. -Master of Marketing Management</t>
  </si>
  <si>
    <t>M.Mus. -Master of Music</t>
  </si>
  <si>
    <t>M.H.A. -Master of Hospital Administration</t>
  </si>
  <si>
    <t>M.P.H. -Master of Public Health</t>
  </si>
  <si>
    <t>M.B.A.(Pharma. Tech.)-Master of Business Administration in Pharmaceutical Technology</t>
  </si>
  <si>
    <t>M.P.A.-Master of Performing Arts</t>
  </si>
  <si>
    <t>M.P.E.-Master of Physical Education</t>
  </si>
  <si>
    <t>M.F.Sc. -Master of Fishery Science</t>
  </si>
  <si>
    <t>M.Des.-Master of Design</t>
  </si>
  <si>
    <t>M.Plan.-Master of Planning</t>
  </si>
  <si>
    <t>Shiksha Acharya-Shiksha Acharya</t>
  </si>
  <si>
    <t>Parangat-Parangat</t>
  </si>
  <si>
    <t>M.Sc.(Medical Bio-Chemistry)-Master of Science in Medical Bio-Chemistry</t>
  </si>
  <si>
    <t>M.Sc.(Medical Anatomy) -Master of Science in Medical Anatomy</t>
  </si>
  <si>
    <t>M.Optom. -Master of Optometry</t>
  </si>
  <si>
    <t>M.Sc.(Medical Microbiology)-Master of Science in Medical Microbiology</t>
  </si>
  <si>
    <t>Shikshan Parangat-Shikshan Parangat</t>
  </si>
  <si>
    <t>M.O.T. -Master of Occupational Therapy</t>
  </si>
  <si>
    <t>M.Dance-Master of Dance</t>
  </si>
  <si>
    <t>M.Sc. Tech.(Applied Geo-Physics)-Master of Science in Technology (Applied Geo-Physics)</t>
  </si>
  <si>
    <t>M.F.M.-Master of Fashion Management</t>
  </si>
  <si>
    <t>M.Stat. -Master of Statistics</t>
  </si>
  <si>
    <t>Samaj Karya Parangat-Samaj Karya Parangat</t>
  </si>
  <si>
    <t>M.Litt.-Master of Literature or Master of Letters</t>
  </si>
  <si>
    <t>M.F.T. -Master of Foreign Trade</t>
  </si>
  <si>
    <t>M.Q.P.M.-Master of Quality and Productivity Management</t>
  </si>
  <si>
    <t>M.A.M.S.-Master of Ayurved in Medicine and Surgery</t>
  </si>
  <si>
    <t>M.H.M.S.-Master of Homeopathic Medicine and Science</t>
  </si>
  <si>
    <t>C.P.A.-Certified Public</t>
  </si>
  <si>
    <t>M.Sc.(Medical Physiology)-Master of Science in Medical Physiology</t>
  </si>
  <si>
    <t>M.P.S. -Master of Population Studies</t>
  </si>
  <si>
    <t>M.Sc.(Medical Pharmacology)-Master of Science in Medical Pharmacology</t>
  </si>
  <si>
    <t>M.U.P.-Master of Urban Planning</t>
  </si>
  <si>
    <t>B.A.-Bachelor of Arts</t>
  </si>
  <si>
    <t>B.Com.-Bachelor of Commerce</t>
  </si>
  <si>
    <t>B.Sc.-Bachelor of Science</t>
  </si>
  <si>
    <t>B.Tech.-Bachelor of Technology</t>
  </si>
  <si>
    <t>B.E.-Bachelor of Engineering</t>
  </si>
  <si>
    <t>B.A.(Hons)-Bachelor of Arts (Honors)</t>
  </si>
  <si>
    <t>B.Ed.-Bachelor of Education</t>
  </si>
  <si>
    <t>B.C.A.-Bachelor of Computer Applications</t>
  </si>
  <si>
    <t>B.B.A.-Bachelor of Business Administration</t>
  </si>
  <si>
    <t>B.Sc.(Hons)-Bachelor of Science (Honors)</t>
  </si>
  <si>
    <t>L.L.B.-Bachelor of Law or Laws</t>
  </si>
  <si>
    <t>B.Sc.(Nursing)-Bachelor of Science in Nursing</t>
  </si>
  <si>
    <t>M.B.B.S.-Bachelor of Medicine and Bachelor of Surgery</t>
  </si>
  <si>
    <t>B.Pharm.-Bachelor of Pharmacy</t>
  </si>
  <si>
    <t>B.B.M.-Bachelor of Business Management</t>
  </si>
  <si>
    <t>Shastri-Shastri</t>
  </si>
  <si>
    <t>B.Agri.-Bachelor of Agriculture</t>
  </si>
  <si>
    <t>B.D.S.-Bachelor of Dental Surgery</t>
  </si>
  <si>
    <t>B.S.W.-Bachelor of Social Work</t>
  </si>
  <si>
    <t>B.Architecture-Bachelor of Architecture</t>
  </si>
  <si>
    <t>B.Litt.-Bachelor of Literature</t>
  </si>
  <si>
    <t>B.H.M.S.-Bachelor of Homeopathic Medicine and Surgery</t>
  </si>
  <si>
    <t>B.Lib.I.Sc.-Bachelor of Library &amp; Information Science</t>
  </si>
  <si>
    <t>B.P.T.-Bachelor of Physiotherapy</t>
  </si>
  <si>
    <t>B.P.Ed.-Bachelor of Physical Education</t>
  </si>
  <si>
    <t>B.A.M.S.-Bachelor of Ayurved Medicine &amp; Surgery</t>
  </si>
  <si>
    <t>Ayurvedacharya-Ayurvedacharya</t>
  </si>
  <si>
    <t>B.F.A.-Bachelor of Fine Arts</t>
  </si>
  <si>
    <t>B.Sc.(Post Basic)-B.Sc (Post Basic)</t>
  </si>
  <si>
    <t>B.J.M.C.-Bachelor of Journalism and Mass Communication</t>
  </si>
  <si>
    <t>B.V.Sc.&amp;A.H.-Bachelor of Veterinary Science &amp; Animal Husbandry</t>
  </si>
  <si>
    <t>B.P.E.-Bachelor of Physical Education</t>
  </si>
  <si>
    <t>B.L.-Bachelor of Law or Laws</t>
  </si>
  <si>
    <t>B.H.M.-Bachelor of Hotel Management</t>
  </si>
  <si>
    <t>B.S.S.-Bachelor in Social Sciences</t>
  </si>
  <si>
    <t>B.Pharm.(Ayu.) -Bachelor of Ayurved in Pharmacy</t>
  </si>
  <si>
    <t>B.H.M.C.T.-Bachelor of Hotel Management and Catering Technology</t>
  </si>
  <si>
    <t>B.Des.-Bachelor of Design</t>
  </si>
  <si>
    <t>B.Lib.Sc.-Bachelor of Library Science</t>
  </si>
  <si>
    <t>B.U.M.S.-Bachelor of Unani Medicine and Surgery</t>
  </si>
  <si>
    <t>Alankar-Alankar</t>
  </si>
  <si>
    <t>B.M.M.-Bachelor of Multi Media</t>
  </si>
  <si>
    <t>Shiksha Shastri-Shiksha Shastri</t>
  </si>
  <si>
    <t>B.S.Course-Bachelor of Science (Physician Assistant and Emergency &amp; Trauma Care Management)</t>
  </si>
  <si>
    <t>B.Optom.-Bachelor of Clinical Optometry</t>
  </si>
  <si>
    <t>B.F.Sc.-Bachelor of Fisheries Science</t>
  </si>
  <si>
    <t>B.H.T.M.-Bachelor of Hotel and Tourism Management</t>
  </si>
  <si>
    <t>B.Mus.-Bachelor of Music</t>
  </si>
  <si>
    <t>B.M.S.-Bachelor of Management Studies</t>
  </si>
  <si>
    <t>B.G.L.-Bachelor of General Law</t>
  </si>
  <si>
    <t>B.J.-Bachelor of Journalism</t>
  </si>
  <si>
    <t>B.A.M.-Bachelor of Ayurved Medicine</t>
  </si>
  <si>
    <t>B.S.M.S.-Bachelor of Sridhar Medicine and Surgery</t>
  </si>
  <si>
    <t>B.A.S.L.P.-Bachelor of Audiology and Speech Language Pathology</t>
  </si>
  <si>
    <t>B.Nat.(Yogic Sciences)-Bachelor of Naturopathy and Yogic Sciences</t>
  </si>
  <si>
    <t>B.P.S.-Bachelor of Professional Studies</t>
  </si>
  <si>
    <t>B.H.M.T.T.-Bachelor of Hotel Management, Travel and Tourism</t>
  </si>
  <si>
    <t>Visharad-Visharad</t>
  </si>
  <si>
    <t>B.B.S.-Bachelor of Business Studies</t>
  </si>
  <si>
    <t>B.F.Tech.-Bachelor of Fashion Technology</t>
  </si>
  <si>
    <t>B.O.T.-Bachelor of Occupational Therapy</t>
  </si>
  <si>
    <t>B.O.L.-Bachelor of Oriental Learning</t>
  </si>
  <si>
    <t>B.H.A.-Bachelor of Hospital Administration</t>
  </si>
  <si>
    <t>B.Plan.-Bachelor of Planning</t>
  </si>
  <si>
    <t>B.Ch.E.-Bachelor of Chemical Engineering</t>
  </si>
  <si>
    <t>B.V.Sc.-Bachelor of Veterinary Science</t>
  </si>
  <si>
    <t>B.P.A.-Bachelor of Performing Arts</t>
  </si>
  <si>
    <t>B.C.E.-Bachelor of Civil Engineering</t>
  </si>
  <si>
    <t>B.Voc.-Bachelor of Vocational Education</t>
  </si>
  <si>
    <t>B.Sc.(Sericulture)-Bachelor of Science in Sericulture</t>
  </si>
  <si>
    <t>B.Dance-Bachelor of Dance</t>
  </si>
  <si>
    <t>B.Stat.-Bachelor of Statistics</t>
  </si>
  <si>
    <t>B.C.L.-Bachelor of Civil Law</t>
  </si>
  <si>
    <t>Vidhyalankar-Vidhyalankar</t>
  </si>
  <si>
    <t>Samaj Vidya Visharad-Samaj Vidya Visharad</t>
  </si>
  <si>
    <t>Vidhya Praveena-Vidhya Praveena</t>
  </si>
  <si>
    <t>Hindi Shiksha Visharad-Hindi Shiksha Visharad</t>
  </si>
  <si>
    <t>B.N.Y.S.-Bachelor of Naturopathy and Yogic Sciences</t>
  </si>
  <si>
    <t>B.Chem.Tech.-Bachelor of Chemical Technology</t>
  </si>
  <si>
    <t>Shiksha Visharad-Shiksha Visharad</t>
  </si>
  <si>
    <t>B.Nat.(Ayu)-Bachelor of Ayurved in Naturopathy</t>
  </si>
  <si>
    <t>B.I.B.F.-Bachelor of International Business and Finance</t>
  </si>
  <si>
    <t>B.A. L.L.B.-Bachelor of Arts, Bachelor of Law or Laws</t>
  </si>
  <si>
    <t>B.Tech M.Tech-Bachelor of Technology, Master of Technology</t>
  </si>
  <si>
    <t>Integrated M.Sc.-Integrated Master of Science</t>
  </si>
  <si>
    <t>Integrated M.B.A.-Integrated Master of Business Administration</t>
  </si>
  <si>
    <t>B.S. M.S.-Bachelor of Science, Master of Science</t>
  </si>
  <si>
    <t>B.B.A. L.L.B.-Bachelor of Business Administration, Bachelor of Law or Laws</t>
  </si>
  <si>
    <t>B.A. B.Ed.-Bachelor of Arts, Bachelor of Education</t>
  </si>
  <si>
    <t>Integrated M.A.-Integrated Master of Arts</t>
  </si>
  <si>
    <t>Integrated Ph.D-Integrated Doctor of Philosophy</t>
  </si>
  <si>
    <t>B.Com. L.L.B.-Bachelor of Commerce, Bachelor of Law</t>
  </si>
  <si>
    <t>B.Sc. B.Ed.-Bachelor of Science, Bachelor of Education</t>
  </si>
  <si>
    <t>Integrated M.C.A.-Integrated Master of Computer Applications</t>
  </si>
  <si>
    <t>B.Sc. L.L.B.-Bachelor of Science, Bachelor of Law or Laws</t>
  </si>
  <si>
    <t>M.Com. B.Ed.-Master of Commerce, Bachelor of Education</t>
  </si>
  <si>
    <t>M.Sc. B.Ed.-Master of Science, Bachelor of Education</t>
  </si>
  <si>
    <t>M.A. B.Ed.-Master of Arts, Bachelor of Education</t>
  </si>
  <si>
    <t>Table 11(a).</t>
  </si>
  <si>
    <t>Programme-wise Enrolment - Distance Mode
(based on actual response)</t>
  </si>
  <si>
    <t>Table 12. Enrolment at Under Graduate Level in Major Disciplines/ Subjects
(based on actual response)</t>
  </si>
  <si>
    <t>Discipline</t>
  </si>
  <si>
    <t>Arts/Humanities/Social Sciences</t>
  </si>
  <si>
    <t>Engineering &amp; Technology</t>
  </si>
  <si>
    <t>Electronics Engineering</t>
  </si>
  <si>
    <t>Mechanical Engineering</t>
  </si>
  <si>
    <t>Computer Engineering</t>
  </si>
  <si>
    <t>Electrical Engineering</t>
  </si>
  <si>
    <t>Civil Engineering</t>
  </si>
  <si>
    <t>Other Engineering &amp; Technology</t>
  </si>
  <si>
    <t>Information Technology</t>
  </si>
  <si>
    <t>Architecture</t>
  </si>
  <si>
    <t>Chemical Engineering</t>
  </si>
  <si>
    <t>Aeronautical Engineering</t>
  </si>
  <si>
    <t>Agriculture Engineering</t>
  </si>
  <si>
    <t>Metallurgical Engineering</t>
  </si>
  <si>
    <t>Food Technology</t>
  </si>
  <si>
    <t>Mining Engineering</t>
  </si>
  <si>
    <t>Marine Engineering</t>
  </si>
  <si>
    <t>Dairy Technology</t>
  </si>
  <si>
    <t>Planning</t>
  </si>
  <si>
    <t>Engineering &amp; Technology Total</t>
  </si>
  <si>
    <t>Commerce</t>
  </si>
  <si>
    <t>Education</t>
  </si>
  <si>
    <t>IT &amp; Computer</t>
  </si>
  <si>
    <t>Medical Science</t>
  </si>
  <si>
    <t>Pharmacy</t>
  </si>
  <si>
    <t>General Medicine</t>
  </si>
  <si>
    <t>Dentistry</t>
  </si>
  <si>
    <t>Ayurveda</t>
  </si>
  <si>
    <t>Homeopathy</t>
  </si>
  <si>
    <t>Physiotherapy</t>
  </si>
  <si>
    <t>Unani</t>
  </si>
  <si>
    <t>Medical Management</t>
  </si>
  <si>
    <t>General Surgery</t>
  </si>
  <si>
    <t>Pathology</t>
  </si>
  <si>
    <t>ENT</t>
  </si>
  <si>
    <t>Ophthalmology</t>
  </si>
  <si>
    <t>Occupational Therapy</t>
  </si>
  <si>
    <t>Hospital Administration</t>
  </si>
  <si>
    <t>Medical Science Total</t>
  </si>
  <si>
    <t>Foreign Language</t>
  </si>
  <si>
    <t>Home Science</t>
  </si>
  <si>
    <t>Social Work</t>
  </si>
  <si>
    <t>Area Studies</t>
  </si>
  <si>
    <t>Physical Education</t>
  </si>
  <si>
    <t>Library &amp; Information Science</t>
  </si>
  <si>
    <t>Fashion Technology</t>
  </si>
  <si>
    <t>Veterinary &amp; Animal Sciences</t>
  </si>
  <si>
    <t>Design</t>
  </si>
  <si>
    <t>Fisheries Science</t>
  </si>
  <si>
    <t>Religious Studies</t>
  </si>
  <si>
    <t>Women Studies</t>
  </si>
  <si>
    <t>Defence Studies</t>
  </si>
  <si>
    <t>Criminology &amp; Forensic Science</t>
  </si>
  <si>
    <t>Marine Science / Oceanography</t>
  </si>
  <si>
    <t>Gandhian Studies</t>
  </si>
  <si>
    <t>Table 13. Enrolment at Ph.D.,M.Phil. &amp; Post Graduate Level in Major Disciplines/ Subjects
(based on actual response)</t>
  </si>
  <si>
    <t>Horticulture</t>
  </si>
  <si>
    <t>Forestry</t>
  </si>
  <si>
    <t>Sericulture</t>
  </si>
  <si>
    <t>Agriculture Total</t>
  </si>
  <si>
    <t>Urban Planning</t>
  </si>
  <si>
    <t>English</t>
  </si>
  <si>
    <t>Other Foreign Languages</t>
  </si>
  <si>
    <t>French</t>
  </si>
  <si>
    <t>German</t>
  </si>
  <si>
    <t>Spanish</t>
  </si>
  <si>
    <t>Foreign Language Total</t>
  </si>
  <si>
    <t>Nutrition</t>
  </si>
  <si>
    <t>Home Science Total</t>
  </si>
  <si>
    <t>Indian Language</t>
  </si>
  <si>
    <t>Hindi</t>
  </si>
  <si>
    <t>Other Indian Languages</t>
  </si>
  <si>
    <t>Tamil</t>
  </si>
  <si>
    <t>Bengali</t>
  </si>
  <si>
    <t>Telugu</t>
  </si>
  <si>
    <t>Kannada</t>
  </si>
  <si>
    <t>Urdu</t>
  </si>
  <si>
    <t>Punjabi</t>
  </si>
  <si>
    <t>Malayalam</t>
  </si>
  <si>
    <t>Odiya</t>
  </si>
  <si>
    <t>Indian Language Total</t>
  </si>
  <si>
    <t>Linguistics</t>
  </si>
  <si>
    <t>Other Medical Science</t>
  </si>
  <si>
    <t>Gynaecology</t>
  </si>
  <si>
    <t>Anesthesiology</t>
  </si>
  <si>
    <t>Pediatrics</t>
  </si>
  <si>
    <t>Orthopaedics</t>
  </si>
  <si>
    <t>Public Health</t>
  </si>
  <si>
    <t>Anatomy</t>
  </si>
  <si>
    <t>Microbiology</t>
  </si>
  <si>
    <t>Radiology</t>
  </si>
  <si>
    <t>Dermatology</t>
  </si>
  <si>
    <t>Physiology</t>
  </si>
  <si>
    <t>Bio-Chemistry</t>
  </si>
  <si>
    <t>Psychiatry</t>
  </si>
  <si>
    <t>Cardiology</t>
  </si>
  <si>
    <t>Indian Medicine</t>
  </si>
  <si>
    <t>Forensic Medicine/ Toxicology</t>
  </si>
  <si>
    <t>Bio-Technology</t>
  </si>
  <si>
    <t>Radiothrapy</t>
  </si>
  <si>
    <t>Neurology</t>
  </si>
  <si>
    <t>Oncology</t>
  </si>
  <si>
    <t>Urology</t>
  </si>
  <si>
    <t>Gastroenterology</t>
  </si>
  <si>
    <t>Plastic Surgery</t>
  </si>
  <si>
    <t>Nuclear Medicine</t>
  </si>
  <si>
    <t>Bio-Physics</t>
  </si>
  <si>
    <t>Nephrology</t>
  </si>
  <si>
    <t>Lab Medicine</t>
  </si>
  <si>
    <t>Haematology</t>
  </si>
  <si>
    <t>Endocrinology</t>
  </si>
  <si>
    <t>Medical Physics</t>
  </si>
  <si>
    <t>Hepatology</t>
  </si>
  <si>
    <t>Bio-Statistics</t>
  </si>
  <si>
    <t>Mathematics</t>
  </si>
  <si>
    <t>Chemistry</t>
  </si>
  <si>
    <t>Other Science</t>
  </si>
  <si>
    <t>Physics</t>
  </si>
  <si>
    <t>Zoology</t>
  </si>
  <si>
    <t>Botany</t>
  </si>
  <si>
    <t>Life Science</t>
  </si>
  <si>
    <t>Statistics</t>
  </si>
  <si>
    <t>Environmental Science</t>
  </si>
  <si>
    <t>Electronics</t>
  </si>
  <si>
    <t>Bio-Science</t>
  </si>
  <si>
    <t>Geology</t>
  </si>
  <si>
    <t>Genetics</t>
  </si>
  <si>
    <t>Geo-Physics</t>
  </si>
  <si>
    <t>Science Total</t>
  </si>
  <si>
    <t>Social Science</t>
  </si>
  <si>
    <t>History</t>
  </si>
  <si>
    <t>Other Social Science</t>
  </si>
  <si>
    <t>Political Science</t>
  </si>
  <si>
    <t>Sociology</t>
  </si>
  <si>
    <t>Economics</t>
  </si>
  <si>
    <t>Psychology</t>
  </si>
  <si>
    <t>Geography</t>
  </si>
  <si>
    <t>Public Administration</t>
  </si>
  <si>
    <t>Philosophy</t>
  </si>
  <si>
    <t>Anthropology</t>
  </si>
  <si>
    <t>Population Studies</t>
  </si>
  <si>
    <t>Social Science Total</t>
  </si>
  <si>
    <t>Table 16.</t>
  </si>
  <si>
    <t>Country-wise &amp; Level-wise Foreign Students
(based on actual response)</t>
  </si>
  <si>
    <t>Country Name</t>
  </si>
  <si>
    <t>NEPAL</t>
  </si>
  <si>
    <t>BHUTAN</t>
  </si>
  <si>
    <t>AFGHANISTAN</t>
  </si>
  <si>
    <t>IRAN, ISLAMIC REPUBLIC OF</t>
  </si>
  <si>
    <t>MALAYSIA</t>
  </si>
  <si>
    <t>IRAQ</t>
  </si>
  <si>
    <t>SUDAN</t>
  </si>
  <si>
    <t>RWANDA</t>
  </si>
  <si>
    <t>SRI LANKA</t>
  </si>
  <si>
    <t>UNITED STATES</t>
  </si>
  <si>
    <t>UNITED ARAB EMIRATES</t>
  </si>
  <si>
    <t>BANGLADESH</t>
  </si>
  <si>
    <t>TANZANIA, UNITED REPUBLIC OF</t>
  </si>
  <si>
    <t>CHINA</t>
  </si>
  <si>
    <t>NIGERIA</t>
  </si>
  <si>
    <t>CONGO</t>
  </si>
  <si>
    <t>ERITREA</t>
  </si>
  <si>
    <t>YEMEN</t>
  </si>
  <si>
    <t>KENYA</t>
  </si>
  <si>
    <t>MAURITIUS</t>
  </si>
  <si>
    <t>CANADA</t>
  </si>
  <si>
    <t>SAUDI ARABIA</t>
  </si>
  <si>
    <t>UGANDA</t>
  </si>
  <si>
    <t>MALDIVES</t>
  </si>
  <si>
    <t>THAILAND</t>
  </si>
  <si>
    <t>ETHIOPIA</t>
  </si>
  <si>
    <t>CÔTE D'IVOIRE</t>
  </si>
  <si>
    <t>OMAN</t>
  </si>
  <si>
    <t>SOUTH AFRICA</t>
  </si>
  <si>
    <t>KOREA, REPUBLIC OF</t>
  </si>
  <si>
    <t>MYANMAR</t>
  </si>
  <si>
    <t>QATAR</t>
  </si>
  <si>
    <t>BAHRAIN</t>
  </si>
  <si>
    <t>ANGUILLA</t>
  </si>
  <si>
    <t>ZAMBIA</t>
  </si>
  <si>
    <t>KUWAIT</t>
  </si>
  <si>
    <t>BURUNDI</t>
  </si>
  <si>
    <t>UNITED KINGDOM</t>
  </si>
  <si>
    <t>MONGOLIA</t>
  </si>
  <si>
    <t>KOREA, DEMOCRATIC PEOPLE'S REPUBLIC OF</t>
  </si>
  <si>
    <t>CONGO, THE DEMOCRATIC REPUBLIC OF THE</t>
  </si>
  <si>
    <t>FRANCE</t>
  </si>
  <si>
    <t>SINGAPORE</t>
  </si>
  <si>
    <t>VIET NAM</t>
  </si>
  <si>
    <t>SOMALIA</t>
  </si>
  <si>
    <t>INDONESIA</t>
  </si>
  <si>
    <t>NAMIBIA</t>
  </si>
  <si>
    <t>ZIMBABWE</t>
  </si>
  <si>
    <t>AUSTRALIA</t>
  </si>
  <si>
    <t>CAMEROON</t>
  </si>
  <si>
    <t>GERMANY</t>
  </si>
  <si>
    <t>DJIBOUTI</t>
  </si>
  <si>
    <t>TURKMENISTAN</t>
  </si>
  <si>
    <t>MOZAMBIQUE</t>
  </si>
  <si>
    <t>JAPAN</t>
  </si>
  <si>
    <t>CAMBODIA</t>
  </si>
  <si>
    <t>ANGOLA</t>
  </si>
  <si>
    <t>GHANA</t>
  </si>
  <si>
    <t>FIJI</t>
  </si>
  <si>
    <t>ITALY</t>
  </si>
  <si>
    <t>EGYPT</t>
  </si>
  <si>
    <t>RUSSIAN FEDERATION</t>
  </si>
  <si>
    <t>UZBEKISTAN</t>
  </si>
  <si>
    <t>TURKEY</t>
  </si>
  <si>
    <t>AMERICAN SAMOA</t>
  </si>
  <si>
    <t>SYRIAN ARAB REPUBLIC</t>
  </si>
  <si>
    <t>TIBETAN REFUGEES</t>
  </si>
  <si>
    <t>JORDAN</t>
  </si>
  <si>
    <t>LIBYAN ARAB JAMAHIRIYA</t>
  </si>
  <si>
    <t>KAZAKHSTAN</t>
  </si>
  <si>
    <t>PALESTINIAN TERRITORY, OCCUPIED</t>
  </si>
  <si>
    <t>SPAIN</t>
  </si>
  <si>
    <t>MALI</t>
  </si>
  <si>
    <t>NEW ZEALAND</t>
  </si>
  <si>
    <t>BOTSWANA</t>
  </si>
  <si>
    <t>PAKISTAN</t>
  </si>
  <si>
    <t>TAJIKISTAN</t>
  </si>
  <si>
    <t>PHILIPPINES</t>
  </si>
  <si>
    <t>CHAD</t>
  </si>
  <si>
    <t>SEYCHELLES</t>
  </si>
  <si>
    <t>TAIWAN, PROVINCE OF CHINA</t>
  </si>
  <si>
    <t>GABON</t>
  </si>
  <si>
    <t>COMOROS</t>
  </si>
  <si>
    <t>LESOTHO</t>
  </si>
  <si>
    <t>MALAWI</t>
  </si>
  <si>
    <t>BRITISH INDIAN OCEAN TERRITORY</t>
  </si>
  <si>
    <t>LAO PEOPLE'S DEMOCRATIC REPUBLIC</t>
  </si>
  <si>
    <t>POLAND</t>
  </si>
  <si>
    <t>BELGIUM</t>
  </si>
  <si>
    <t>NETHERLANDS</t>
  </si>
  <si>
    <t>ISRAEL</t>
  </si>
  <si>
    <t>SWITZERLAND</t>
  </si>
  <si>
    <t>GUYANA</t>
  </si>
  <si>
    <t>AUSTRIA</t>
  </si>
  <si>
    <t>BENIN</t>
  </si>
  <si>
    <t>CENTRAL AFRICAN REPUBLIC</t>
  </si>
  <si>
    <t>GUINEA</t>
  </si>
  <si>
    <t>MADAGASCAR</t>
  </si>
  <si>
    <t>MEXICO</t>
  </si>
  <si>
    <t>NIGER</t>
  </si>
  <si>
    <t>LATVIA</t>
  </si>
  <si>
    <t>MAURITANIA</t>
  </si>
  <si>
    <t>PORTUGAL</t>
  </si>
  <si>
    <t>SWEDEN</t>
  </si>
  <si>
    <t>UKRAINE</t>
  </si>
  <si>
    <t>ARMENIA</t>
  </si>
  <si>
    <t>CHILE</t>
  </si>
  <si>
    <t>DENMARK</t>
  </si>
  <si>
    <t>FINLAND</t>
  </si>
  <si>
    <t>GAMBIA</t>
  </si>
  <si>
    <t>HONG KONG</t>
  </si>
  <si>
    <t>ICELAND</t>
  </si>
  <si>
    <t>IRELAND</t>
  </si>
  <si>
    <t>KYRGYZSTAN</t>
  </si>
  <si>
    <t>LIBERIA</t>
  </si>
  <si>
    <t>MOROCCO</t>
  </si>
  <si>
    <t>ROMANIA</t>
  </si>
  <si>
    <t>SWAZILAND</t>
  </si>
  <si>
    <t>TONGA</t>
  </si>
  <si>
    <t>TRINIDAD AND TOBAGO</t>
  </si>
  <si>
    <t>TUVALU</t>
  </si>
  <si>
    <t>ALBANIA</t>
  </si>
  <si>
    <t>BRAZIL</t>
  </si>
  <si>
    <t>GREECE</t>
  </si>
  <si>
    <t>GUINEA-BISSAU</t>
  </si>
  <si>
    <t>NORWAY</t>
  </si>
  <si>
    <t>SIERRA LEONE</t>
  </si>
  <si>
    <t>SLOVENIA</t>
  </si>
  <si>
    <t>SURINAME</t>
  </si>
  <si>
    <t>TIMOR-LESTE</t>
  </si>
  <si>
    <t>EL SALVADOR</t>
  </si>
  <si>
    <t>HUNGARY</t>
  </si>
  <si>
    <t>SAINT KITTS AND NEVIS</t>
  </si>
  <si>
    <t>TOGO</t>
  </si>
  <si>
    <t>ÅLAND ISLANDS</t>
  </si>
  <si>
    <t>ALGERIA</t>
  </si>
  <si>
    <t>ARUBA</t>
  </si>
  <si>
    <t>AZERBAIJAN</t>
  </si>
  <si>
    <t>BAHAMAS</t>
  </si>
  <si>
    <t>BARBADOS</t>
  </si>
  <si>
    <t>BELARUS</t>
  </si>
  <si>
    <t>BELIZE</t>
  </si>
  <si>
    <t>BOSNIA AND HERZEGOVINA</t>
  </si>
  <si>
    <t>BULGARIA</t>
  </si>
  <si>
    <t>CROATIA</t>
  </si>
  <si>
    <t>CZECH REPUBLIC</t>
  </si>
  <si>
    <t>DOMINICAN REPUBLIC</t>
  </si>
  <si>
    <t>HONDURAS</t>
  </si>
  <si>
    <t>LITHUANIA</t>
  </si>
  <si>
    <t>MACEDONIA, THE FORMER YUGOSLAV REPUBLIC OF</t>
  </si>
  <si>
    <t>MALTA</t>
  </si>
  <si>
    <t>MAYOTTE</t>
  </si>
  <si>
    <t>NICARAGUA</t>
  </si>
  <si>
    <t>PANAMA</t>
  </si>
  <si>
    <t>PAPUA NEW GUINEA</t>
  </si>
  <si>
    <t>PARAGUAY</t>
  </si>
  <si>
    <t>PERU</t>
  </si>
  <si>
    <t>SENEGAL</t>
  </si>
  <si>
    <t>UNITED STATES MINOR OUTLYING ISLANDS</t>
  </si>
  <si>
    <t>VENEZUELA</t>
  </si>
  <si>
    <t>Table 17.</t>
  </si>
  <si>
    <t>State-wise &amp; Level-wise Foreign Student
(based on actual response)</t>
  </si>
  <si>
    <t>Table 18. Foreign Students in Different Programmes
                (based on actual response)</t>
  </si>
  <si>
    <t>Programmes</t>
  </si>
  <si>
    <t xml:space="preserve"> Male</t>
  </si>
  <si>
    <t xml:space="preserve"> Female</t>
  </si>
  <si>
    <t>Diploma-Diploma</t>
  </si>
  <si>
    <t>G.N.M.-General Nursing &amp; Midwifery</t>
  </si>
  <si>
    <t>Certificate-Certificate</t>
  </si>
  <si>
    <t>PG Diploma-Post Graduate Diploma</t>
  </si>
  <si>
    <t>D.Pharma-Diploma in Pharmacy</t>
  </si>
  <si>
    <t>Table 23.</t>
  </si>
  <si>
    <t>State &amp; Post-Wise Number of Male &amp; Female Non-Teaching staff
(based on actual response)</t>
  </si>
  <si>
    <t>Group-A</t>
  </si>
  <si>
    <t>Group-B</t>
  </si>
  <si>
    <t>Group-C</t>
  </si>
  <si>
    <t>Group-D</t>
  </si>
  <si>
    <t>Table 24.</t>
  </si>
  <si>
    <t>(a). State-wise Number of Non-Teaching staff among various social categories
(based on actual response)</t>
  </si>
  <si>
    <t>(b). State-wise Number of Non-Teaching staff among Minority &amp; PWD
(based on actual response)</t>
  </si>
  <si>
    <t>SC</t>
  </si>
  <si>
    <t>ST</t>
  </si>
  <si>
    <t>OBC</t>
  </si>
  <si>
    <t>PWD</t>
  </si>
  <si>
    <t>Muslim</t>
  </si>
  <si>
    <t>Other Minority Communities</t>
  </si>
  <si>
    <t>Table 26.</t>
  </si>
  <si>
    <t>Level-wise Enrolment in various types of Universities
(a) Teaching departments and Constituent Units/Off-campus Centres</t>
  </si>
  <si>
    <t>Type of University</t>
  </si>
  <si>
    <t>Central University</t>
  </si>
  <si>
    <t>Central Open University</t>
  </si>
  <si>
    <t>Institute of National Importance</t>
  </si>
  <si>
    <t>State Public University</t>
  </si>
  <si>
    <t>State Open University</t>
  </si>
  <si>
    <t>State Private University</t>
  </si>
  <si>
    <t>Institute under State Legislature Act</t>
  </si>
  <si>
    <t>Deemed University-Government</t>
  </si>
  <si>
    <t>Deemed University-Government Aided</t>
  </si>
  <si>
    <t>Deemed University-Private</t>
  </si>
  <si>
    <t>Level-wise Enrolment in various types of Universities
(b) Affiliated and Constituent Colleges</t>
  </si>
  <si>
    <t xml:space="preserve">Table </t>
  </si>
  <si>
    <t>27. Category-wise Enrolment in various types of Universities
(a) Teaching departments and Constituent Units/Off-campus Centres</t>
  </si>
  <si>
    <t>28. PWD and Minority Enrolment in various types of Universities (based on actual response)
(a) Teaching departments and Constituent Units/Off-campus Centres</t>
  </si>
  <si>
    <t>27. Category-wise Enrolment in various types of Universities
(b) Affiliated and Constituent Colleges</t>
  </si>
  <si>
    <t>28. PWD and Minority Enrolment in various types of Universities (based on actual response)
(b) Affiliated and Constituent Colleges</t>
  </si>
  <si>
    <t>State Name</t>
  </si>
  <si>
    <t>District Name</t>
  </si>
  <si>
    <t>Boys Hostel</t>
  </si>
  <si>
    <t>Girls Hostel</t>
  </si>
  <si>
    <t>Others Hostel</t>
  </si>
  <si>
    <t>Total Hostel</t>
  </si>
  <si>
    <t>Intake</t>
  </si>
  <si>
    <t>Residing</t>
  </si>
  <si>
    <t>Nicobars</t>
  </si>
  <si>
    <t>South Andaman</t>
  </si>
  <si>
    <t>Anantapur</t>
  </si>
  <si>
    <t>Chittoor</t>
  </si>
  <si>
    <t>East Godavari</t>
  </si>
  <si>
    <t>Guntur</t>
  </si>
  <si>
    <t>Krishna</t>
  </si>
  <si>
    <t>Kurnool</t>
  </si>
  <si>
    <t>Prakasam</t>
  </si>
  <si>
    <t>Sri Potti Sriramulu Nellore</t>
  </si>
  <si>
    <t>Srikakulam</t>
  </si>
  <si>
    <t>Visakhapatnam</t>
  </si>
  <si>
    <t>Vizianagaram</t>
  </si>
  <si>
    <t>West Godavari</t>
  </si>
  <si>
    <t>Y.S.R.</t>
  </si>
  <si>
    <t>Changlang</t>
  </si>
  <si>
    <t>East Siang</t>
  </si>
  <si>
    <t>Lohit</t>
  </si>
  <si>
    <t>Lower Subansiri</t>
  </si>
  <si>
    <t>Papum Pare</t>
  </si>
  <si>
    <t>Tirap</t>
  </si>
  <si>
    <t>West Kameng</t>
  </si>
  <si>
    <t>West Siang</t>
  </si>
  <si>
    <t>East Kameng</t>
  </si>
  <si>
    <t>Lower Dibang Valley</t>
  </si>
  <si>
    <t>Barpeta</t>
  </si>
  <si>
    <t>Bongaigaon</t>
  </si>
  <si>
    <t>Cachar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</si>
  <si>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</si>
  <si>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</si>
  <si>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</si>
  <si>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</si>
  <si>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</si>
  <si>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</si>
  <si>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</si>
  <si>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</si>
  <si>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</si>
  <si>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Jorhat</t>
  </si>
  <si>
    <t>Kamrup</t>
  </si>
  <si>
    <t>Kamrup Metropolitan</t>
  </si>
  <si>
    <t>Karbi Anglong</t>
  </si>
  <si>
    <t>Karimganj</t>
  </si>
  <si>
    <t>Kokrajhar</t>
  </si>
  <si>
    <t>Lakhimpur</t>
  </si>
  <si>
    <t>Morigaon</t>
  </si>
  <si>
    <t>Nagaon</t>
  </si>
  <si>
    <t>Nalbari</t>
  </si>
  <si>
    <t>Sivasagar</t>
  </si>
  <si>
    <t>Sonitpur</t>
  </si>
  <si>
    <t>Tinsukia</t>
  </si>
  <si>
    <t>Udalguri</t>
  </si>
  <si>
    <t>Araria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</si>
  <si>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</si>
  <si>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</si>
  <si>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</si>
  <si>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</si>
  <si>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</si>
  <si>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</si>
  <si>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</si>
  <si>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</si>
  <si>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</si>
  <si>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</si>
  <si>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</si>
  <si>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</si>
  <si>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</si>
  <si>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Kishanganj</t>
  </si>
  <si>
    <t>Madhepura</t>
  </si>
  <si>
    <t>Madhubani</t>
  </si>
  <si>
    <t>Muzaffarpur</t>
  </si>
  <si>
    <t>Nalanda</t>
  </si>
  <si>
    <t>Nawada</t>
  </si>
  <si>
    <t>Pashchim Champaran</t>
  </si>
  <si>
    <t>Patna</t>
  </si>
  <si>
    <t>Purba Champaran</t>
  </si>
  <si>
    <t>Purnia</t>
  </si>
  <si>
    <t>Rohtas</t>
  </si>
  <si>
    <t>Saharsa</t>
  </si>
  <si>
    <t>Samastipur</t>
  </si>
  <si>
    <t>Saran</t>
  </si>
  <si>
    <t>Sitamarhi</t>
  </si>
  <si>
    <t>Siwan</t>
  </si>
  <si>
    <t>Supaul</t>
  </si>
  <si>
    <t>Vaishali</t>
  </si>
  <si>
    <t>Munger</t>
  </si>
  <si>
    <t>Sheikhpura</t>
  </si>
  <si>
    <t>Arwal</t>
  </si>
  <si>
    <t>Bastar</t>
  </si>
  <si>
    <t>Bijapur</t>
  </si>
  <si>
    <t>Bilaspur</t>
  </si>
  <si>
    <t>Dakshin Bastar Dantewada</t>
  </si>
  <si>
    <t>Dhamtari</t>
  </si>
  <si>
    <t>Durg</t>
  </si>
  <si>
    <t>Janjgir - Champa</t>
  </si>
  <si>
    <t>Jashpur</t>
  </si>
  <si>
    <t>Kabeerdham</t>
  </si>
  <si>
    <t>Korba</t>
  </si>
  <si>
    <t>Koriya</t>
  </si>
  <si>
    <t>Mahasamund</t>
  </si>
  <si>
    <t>Raigarh</t>
  </si>
  <si>
    <t>Raipur</t>
  </si>
  <si>
    <t>Rajnandgaon</t>
  </si>
  <si>
    <t>Surguja</t>
  </si>
  <si>
    <t>Uttar Bastar Kanker</t>
  </si>
  <si>
    <t>Daman</t>
  </si>
  <si>
    <t>Central</t>
  </si>
  <si>
    <t>New Delhi</t>
  </si>
  <si>
    <t>North East</t>
  </si>
  <si>
    <t>North West</t>
  </si>
  <si>
    <t>South West</t>
  </si>
  <si>
    <t>North Goa</t>
  </si>
  <si>
    <t>South Goa</t>
  </si>
  <si>
    <t>Ahmadabad</t>
  </si>
  <si>
    <t>Amreli</t>
  </si>
  <si>
    <t>Anand</t>
  </si>
  <si>
    <t>Aravalli</t>
  </si>
  <si>
    <t>Banas Kantha</t>
  </si>
  <si>
    <t>Bharuch</t>
  </si>
  <si>
    <t>Bhavnagar</t>
  </si>
  <si>
    <t>Dohad</t>
  </si>
  <si>
    <t>Gandhinagar</t>
  </si>
  <si>
    <t>Gir Somnath</t>
  </si>
  <si>
    <t>Jamnagar</t>
  </si>
  <si>
    <t>Junagadh</t>
  </si>
  <si>
    <t>Kachchh</t>
  </si>
  <si>
    <t>Kheda</t>
  </si>
  <si>
    <t>Mahesana</t>
  </si>
  <si>
    <t>Morbi</t>
  </si>
  <si>
    <t>Narmada</t>
  </si>
  <si>
    <t>Navsari</t>
  </si>
  <si>
    <t>Panch Mahals</t>
  </si>
  <si>
    <t>Patan</t>
  </si>
  <si>
    <t>Porbandar</t>
  </si>
  <si>
    <t>Rajkot</t>
  </si>
  <si>
    <t>Sabar Kantha</t>
  </si>
  <si>
    <t>Surat</t>
  </si>
  <si>
    <t>Surendranagar</t>
  </si>
  <si>
    <t>Tapi</t>
  </si>
  <si>
    <t>The Dangs</t>
  </si>
  <si>
    <t>Vadodara</t>
  </si>
  <si>
    <t>Valsad</t>
  </si>
  <si>
    <t>Ambala</t>
  </si>
  <si>
    <t>Bhiwani</t>
  </si>
  <si>
    <t>Faridabad</t>
  </si>
  <si>
    <t>Fatehabad</t>
  </si>
  <si>
    <t>Gurgaon</t>
  </si>
  <si>
    <t>Hisar</t>
  </si>
  <si>
    <t>Jhajjar</t>
  </si>
  <si>
    <t>Jind</t>
  </si>
  <si>
    <t>Kaithal</t>
  </si>
  <si>
    <t>Karnal</t>
  </si>
  <si>
    <t>Kurukshetra</t>
  </si>
  <si>
    <t>Mahendragarh</t>
  </si>
  <si>
    <t>Mewat</t>
  </si>
  <si>
    <t>Palwal</t>
  </si>
  <si>
    <t>Panchkula</t>
  </si>
  <si>
    <t>Panipat</t>
  </si>
  <si>
    <t>Rewari</t>
  </si>
  <si>
    <t>Rohtak</t>
  </si>
  <si>
    <t>Sirsa</t>
  </si>
  <si>
    <t>Sonipat</t>
  </si>
  <si>
    <t>Yamunanagar</t>
  </si>
  <si>
    <t>Chamba</t>
  </si>
  <si>
    <t>Hamirpur</t>
  </si>
  <si>
    <t>Kangra</t>
  </si>
  <si>
    <t>Kinnaur</t>
  </si>
  <si>
    <t>Kullu</t>
  </si>
  <si>
    <t>Lahul &amp; Spiti</t>
  </si>
  <si>
    <t>Mandi</t>
  </si>
  <si>
    <t>Shimla</t>
  </si>
  <si>
    <t>Sirmaur</t>
  </si>
  <si>
    <t>Solan</t>
  </si>
  <si>
    <t>Una</t>
  </si>
  <si>
    <t>Anantnag</t>
  </si>
  <si>
    <t>Bandipore</t>
  </si>
  <si>
    <t>Baramula</t>
  </si>
  <si>
    <t>budgam</t>
  </si>
  <si>
    <t>Doda</t>
  </si>
  <si>
    <t>Ganderbal</t>
  </si>
  <si>
    <t>Jammu</t>
  </si>
  <si>
    <t>Kathua</t>
  </si>
  <si>
    <t>Kishtwar</t>
  </si>
  <si>
    <t>Kupwara</t>
  </si>
  <si>
    <t>Pulwama</t>
  </si>
  <si>
    <t>Punch</t>
  </si>
  <si>
    <t>Rajouri</t>
  </si>
  <si>
    <t>Reasi</t>
  </si>
  <si>
    <t>Samba</t>
  </si>
  <si>
    <t>Srinagar</t>
  </si>
  <si>
    <t>Udhampur</t>
  </si>
  <si>
    <t>Bokaro</t>
  </si>
  <si>
    <t>Chatra</t>
  </si>
  <si>
    <t>Deoghar</t>
  </si>
  <si>
    <t>Dhanbad</t>
  </si>
  <si>
    <t>Dumka</t>
  </si>
  <si>
    <t>Garhwa</t>
  </si>
  <si>
    <t>Giridih</t>
  </si>
  <si>
    <t>Godda</t>
  </si>
  <si>
    <t>Gumla</t>
  </si>
  <si>
    <t>Hazaribagh</t>
  </si>
  <si>
    <t>Jamtara</t>
  </si>
  <si>
    <t>Khunti</t>
  </si>
  <si>
    <t>Kodarma</t>
  </si>
  <si>
    <t>Pakur</t>
  </si>
  <si>
    <t>Palamu</t>
  </si>
  <si>
    <t>Pashchimi Singhbhum</t>
  </si>
  <si>
    <t>Purbi Singhbhum</t>
  </si>
  <si>
    <t>Ramgarh</t>
  </si>
  <si>
    <t>Ranchi</t>
  </si>
  <si>
    <t>Saraikela-Kharsawan</t>
  </si>
  <si>
    <t>Simdega</t>
  </si>
  <si>
    <t>Sahibganj</t>
  </si>
  <si>
    <t>Bagalkot</t>
  </si>
  <si>
    <t>Bangalore</t>
  </si>
  <si>
    <t>Bangalore Rural</t>
  </si>
  <si>
    <t>Belgaum</t>
  </si>
  <si>
    <t>Bellary</t>
  </si>
  <si>
    <t>Bidar</t>
  </si>
  <si>
    <t>Chamarajanagar</t>
  </si>
  <si>
    <t>Chikkaballapura</t>
  </si>
  <si>
    <t>Chikmagalur</t>
  </si>
  <si>
    <t>Chitradurga</t>
  </si>
  <si>
    <t>Dakshina Kannada</t>
  </si>
  <si>
    <t>Davanagere</t>
  </si>
  <si>
    <t>Dharwad</t>
  </si>
  <si>
    <t>Gadag</t>
  </si>
  <si>
    <t>Gulbarga</t>
  </si>
  <si>
    <t>Hassan</t>
  </si>
  <si>
    <t>Haveri</t>
  </si>
  <si>
    <t>Kodagu</t>
  </si>
  <si>
    <t>Kolar</t>
  </si>
  <si>
    <t>Koppal</t>
  </si>
  <si>
    <t>Mandya</t>
  </si>
  <si>
    <t>Mysore</t>
  </si>
  <si>
    <t>Raichur</t>
  </si>
  <si>
    <t>Ramanagara</t>
  </si>
  <si>
    <t>Shimoga</t>
  </si>
  <si>
    <t>Tumkur</t>
  </si>
  <si>
    <t>Udupi</t>
  </si>
  <si>
    <t>Uttara Kannada</t>
  </si>
  <si>
    <t>Yadgir</t>
  </si>
  <si>
    <t>Alappuzha</t>
  </si>
  <si>
    <t>Ernakulam</t>
  </si>
  <si>
    <t>Idukki</t>
  </si>
  <si>
    <t>Kannur</t>
  </si>
  <si>
    <t>Kasaragod</t>
  </si>
  <si>
    <t>Kollam</t>
  </si>
  <si>
    <t>Kottayam</t>
  </si>
  <si>
    <t>Kozhikode</t>
  </si>
  <si>
    <t>Malappuram</t>
  </si>
  <si>
    <t>Palakkad</t>
  </si>
  <si>
    <t>Pathanamthitta</t>
  </si>
  <si>
    <t>Thiruvananthapuram</t>
  </si>
  <si>
    <t>Thrissur</t>
  </si>
  <si>
    <t>Wayanad</t>
  </si>
  <si>
    <t>Alirajpur</t>
  </si>
  <si>
    <t>Anuppur</t>
  </si>
  <si>
    <t>Balaghat</t>
  </si>
  <si>
    <t>Barwani</t>
  </si>
  <si>
    <t>Betul</t>
  </si>
  <si>
    <t>Bhind</t>
  </si>
  <si>
    <t>Bhopal</t>
  </si>
  <si>
    <t>Burhanpur</t>
  </si>
  <si>
    <t>Chhatarpur</t>
  </si>
  <si>
    <t>Chhindwara</t>
  </si>
  <si>
    <t>Damoh</t>
  </si>
  <si>
    <t>Datia</t>
  </si>
  <si>
    <t>Dewas</t>
  </si>
  <si>
    <t>Dhar</t>
  </si>
  <si>
    <t>Guna</t>
  </si>
  <si>
    <t>Gwalior</t>
  </si>
  <si>
    <t>Hoshangabad</t>
  </si>
  <si>
    <t>Indore</t>
  </si>
  <si>
    <t>Jabalpur</t>
  </si>
  <si>
    <t>Jhabua</t>
  </si>
  <si>
    <t>Katni</t>
  </si>
  <si>
    <t>Khandwa </t>
  </si>
  <si>
    <t>Khargone </t>
  </si>
  <si>
    <t>Mandla</t>
  </si>
  <si>
    <t>Mandsaur</t>
  </si>
  <si>
    <t>Morena</t>
  </si>
  <si>
    <t>Narsimhapur</t>
  </si>
  <si>
    <t>Neemuch</t>
  </si>
  <si>
    <t>Raisen</t>
  </si>
  <si>
    <t>Rajgarh</t>
  </si>
  <si>
    <t>Ratlam</t>
  </si>
  <si>
    <t>Rewa</t>
  </si>
  <si>
    <t>Sagar</t>
  </si>
  <si>
    <t>Satna</t>
  </si>
  <si>
    <t>Sehore</t>
  </si>
  <si>
    <t>Shahdol</t>
  </si>
  <si>
    <t>Shajapur</t>
  </si>
  <si>
    <t>Sheopur</t>
  </si>
  <si>
    <t>Shivpuri</t>
  </si>
  <si>
    <t>Sidhi</t>
  </si>
  <si>
    <t>Tikamgarh</t>
  </si>
  <si>
    <t>Ujjain</t>
  </si>
  <si>
    <t>Vidisha</t>
  </si>
  <si>
    <t>Ahmadnagar</t>
  </si>
  <si>
    <t>Akola</t>
  </si>
  <si>
    <t>Amravati</t>
  </si>
  <si>
    <t>Bhandara</t>
  </si>
  <si>
    <t>Bid</t>
  </si>
  <si>
    <t>Buldana</t>
  </si>
  <si>
    <t>Chandrapur</t>
  </si>
  <si>
    <t>Dhule</t>
  </si>
  <si>
    <t>Gadchiroli</t>
  </si>
  <si>
    <t>Gondiya</t>
  </si>
  <si>
    <t>Hingoli</t>
  </si>
  <si>
    <t>Jalgaon</t>
  </si>
  <si>
    <t>Jalna</t>
  </si>
  <si>
    <t>Kolhapur</t>
  </si>
  <si>
    <t>Latur</t>
  </si>
  <si>
    <t>Mumbai</t>
  </si>
  <si>
    <t>Mumbai Suburban</t>
  </si>
  <si>
    <t>Nagpur</t>
  </si>
  <si>
    <t>Nanded</t>
  </si>
  <si>
    <t>Nandurbar</t>
  </si>
  <si>
    <t>Nashik</t>
  </si>
  <si>
    <t>Osmanabad</t>
  </si>
  <si>
    <t>Parbhani</t>
  </si>
  <si>
    <t>Pune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</si>
  <si>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</si>
  <si>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</si>
  <si>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</si>
  <si>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</si>
  <si>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</si>
  <si>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</si>
  <si>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</si>
  <si>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</si>
  <si>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</si>
  <si>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Bishnupur</t>
  </si>
  <si>
    <t>Chandel</t>
  </si>
  <si>
    <t>Churachandpur</t>
  </si>
  <si>
    <t>Imphal East</t>
  </si>
  <si>
    <t>Imphal West</t>
  </si>
  <si>
    <t>Senapati</t>
  </si>
  <si>
    <t>Thoubal</t>
  </si>
  <si>
    <t>Ukhrul</t>
  </si>
  <si>
    <t>East Garo Hills</t>
  </si>
  <si>
    <t>East Jaintia Hills</t>
  </si>
  <si>
    <t>East Khasi Hills</t>
  </si>
  <si>
    <t>Ribhoi</t>
  </si>
  <si>
    <t>South Garo Hills</t>
  </si>
  <si>
    <t>West Garo Hills</t>
  </si>
  <si>
    <t>West Khasi Hills</t>
  </si>
  <si>
    <t>Aizawl</t>
  </si>
  <si>
    <t>Champhai</t>
  </si>
  <si>
    <t>Kolasib</t>
  </si>
  <si>
    <t>Lawngtlai</t>
  </si>
  <si>
    <t>Lunglei</t>
  </si>
  <si>
    <t>Mamit</t>
  </si>
  <si>
    <t>Serchhip</t>
  </si>
  <si>
    <t>Dimapur</t>
  </si>
  <si>
    <t>Kohima</t>
  </si>
  <si>
    <t>Longleng</t>
  </si>
  <si>
    <t>Mokokchung</t>
  </si>
  <si>
    <t>Peren</t>
  </si>
  <si>
    <t>Tuensang</t>
  </si>
  <si>
    <t>Wokha</t>
  </si>
  <si>
    <t>Zunheboto</t>
  </si>
  <si>
    <t>Anugul</t>
  </si>
  <si>
    <t>Balangir</t>
  </si>
  <si>
    <t>Baleshwar</t>
  </si>
  <si>
    <t>Bargarh</t>
  </si>
  <si>
    <t>Baudh</t>
  </si>
  <si>
    <t>Bhadrak</t>
  </si>
  <si>
    <t>Cuttack</t>
  </si>
  <si>
    <t>Debagarh</t>
  </si>
  <si>
    <t>Dhenkanal</t>
  </si>
  <si>
    <t>Gajapati</t>
  </si>
  <si>
    <t>Ganjam</t>
  </si>
  <si>
    <t>Jagatsinghapur</t>
  </si>
  <si>
    <t>Jajapur</t>
  </si>
  <si>
    <t>Jharsuguda</t>
  </si>
  <si>
    <t>Kalahandi</t>
  </si>
  <si>
    <t>Kandhamal</t>
  </si>
  <si>
    <t>Kendrapara</t>
  </si>
  <si>
    <t>Kendujhar</t>
  </si>
  <si>
    <t>Khordha</t>
  </si>
  <si>
    <t>Koraput</t>
  </si>
  <si>
    <t>Malkangiri</t>
  </si>
  <si>
    <t>Mayurbhanj</t>
  </si>
  <si>
    <t>Nabarangapur</t>
  </si>
  <si>
    <t>Nayagarh</t>
  </si>
  <si>
    <t>Nuapada</t>
  </si>
  <si>
    <t>Puri</t>
  </si>
  <si>
    <t>Rayagada</t>
  </si>
  <si>
    <t>Sambalpur</t>
  </si>
  <si>
    <t>Subarnapur</t>
  </si>
  <si>
    <t>Sundargarh</t>
  </si>
  <si>
    <t>Karaikal</t>
  </si>
  <si>
    <t>Mahe</t>
  </si>
  <si>
    <t>Yanam</t>
  </si>
  <si>
    <t>Amritsar</t>
  </si>
  <si>
    <t>Barnala</t>
  </si>
  <si>
    <t>Bathinda</t>
  </si>
  <si>
    <t>Faridkot</t>
  </si>
  <si>
    <t>Fatehgarh Sahib</t>
  </si>
  <si>
    <t>Firozpur</t>
  </si>
  <si>
    <t>Gurdaspur</t>
  </si>
  <si>
    <t>Hoshiarpur</t>
  </si>
  <si>
    <t>Jalandhar</t>
  </si>
  <si>
    <t>Kapurthala</t>
  </si>
  <si>
    <t>Ludhiana</t>
  </si>
  <si>
    <t>Mansa</t>
  </si>
  <si>
    <t>Moga</t>
  </si>
  <si>
    <t>Muktsar</t>
  </si>
  <si>
    <t>Patiala</t>
  </si>
  <si>
    <t>Rupnagar</t>
  </si>
  <si>
    <t>Sahibzada Ajit Singh Nagar</t>
  </si>
  <si>
    <t>Sangrur</t>
  </si>
  <si>
    <t>Shahid Bhagat Singh Nagar</t>
  </si>
  <si>
    <t>Tarn Taran</t>
  </si>
  <si>
    <t>Ajmer</t>
  </si>
  <si>
    <t>Alwar</t>
  </si>
  <si>
    <t>Banswara</t>
  </si>
  <si>
    <t>Baran</t>
  </si>
  <si>
    <t>Barmer</t>
  </si>
  <si>
    <t>Bharatpur</t>
  </si>
  <si>
    <t>Bhilwara</t>
  </si>
  <si>
    <t>Bikaner</t>
  </si>
  <si>
    <t>Bundi</t>
  </si>
  <si>
    <t>Chittaurgarh</t>
  </si>
  <si>
    <t>Churu</t>
  </si>
  <si>
    <t>Dausa</t>
  </si>
  <si>
    <t>Dungarpur</t>
  </si>
  <si>
    <t>Ganganagar</t>
  </si>
  <si>
    <t>Hanumangarh</t>
  </si>
  <si>
    <t>Jaipur</t>
  </si>
  <si>
    <t>Jaisalmer</t>
  </si>
  <si>
    <t>Jalor</t>
  </si>
  <si>
    <t>Jhalawar</t>
  </si>
  <si>
    <t>Jhunjhunun</t>
  </si>
  <si>
    <t>Jodhpur</t>
  </si>
  <si>
    <t>Karauli</t>
  </si>
  <si>
    <t>Kota</t>
  </si>
  <si>
    <t>Nagaur</t>
  </si>
  <si>
    <t>Pali</t>
  </si>
  <si>
    <t>Pratapgarh</t>
  </si>
  <si>
    <t>Rajsamand</t>
  </si>
  <si>
    <t>Sawai Madhopur</t>
  </si>
  <si>
    <t>Sikar</t>
  </si>
  <si>
    <t>Sirohi</t>
  </si>
  <si>
    <t>Tonk</t>
  </si>
  <si>
    <t>Udaipur</t>
  </si>
  <si>
    <t>East District</t>
  </si>
  <si>
    <t>South District</t>
  </si>
  <si>
    <t>Ariyalur</t>
  </si>
  <si>
    <t>Chennai</t>
  </si>
  <si>
    <t>Coimbatore</t>
  </si>
  <si>
    <t>Cuddalore</t>
  </si>
  <si>
    <t>Dharmapuri</t>
  </si>
  <si>
    <t>Dindigul</t>
  </si>
  <si>
    <t>Erode</t>
  </si>
  <si>
    <t>Kancheepuram</t>
  </si>
  <si>
    <t>Kanniyakumari</t>
  </si>
  <si>
    <t>Karur</t>
  </si>
  <si>
    <t>Krishnagiri</t>
  </si>
  <si>
    <t>Madurai</t>
  </si>
  <si>
    <t>Nagapattinam</t>
  </si>
  <si>
    <t>Namakkal</t>
  </si>
  <si>
    <t>Perambalur</t>
  </si>
  <si>
    <t>Pudukkottai</t>
  </si>
  <si>
    <t>Ramanathapuram</t>
  </si>
  <si>
    <t>Salem</t>
  </si>
  <si>
    <t>Sivaganga</t>
  </si>
  <si>
    <t>Thanjavur</t>
  </si>
  <si>
    <t>The Nilgiris</t>
  </si>
  <si>
    <t>Theni</t>
  </si>
  <si>
    <t>Thiruvallur</t>
  </si>
  <si>
    <t>Thiruvarur</t>
  </si>
  <si>
    <t>Thoothukkudi</t>
  </si>
  <si>
    <t>Tiruchirappalli</t>
  </si>
  <si>
    <t>Tirunelveli</t>
  </si>
  <si>
    <t>Tiruppur</t>
  </si>
  <si>
    <t>Tiruvannamalai</t>
  </si>
  <si>
    <t>Vellore</t>
  </si>
  <si>
    <t>Viluppuram</t>
  </si>
  <si>
    <t>Virudhunagar</t>
  </si>
  <si>
    <t>Adilabad</t>
  </si>
  <si>
    <t>Hyderabad</t>
  </si>
  <si>
    <t>Karimnagar</t>
  </si>
  <si>
    <t>Khammam</t>
  </si>
  <si>
    <t>Mahbubnagar</t>
  </si>
  <si>
    <t>Medak</t>
  </si>
  <si>
    <t>Nalgonda</t>
  </si>
  <si>
    <t>Nizamabad</t>
  </si>
  <si>
    <t>Rangareddy</t>
  </si>
  <si>
    <t>Warangal</t>
  </si>
  <si>
    <t>Dhalai</t>
  </si>
  <si>
    <t>North Tripura</t>
  </si>
  <si>
    <t>South Tripura</t>
  </si>
  <si>
    <t>West Tripura</t>
  </si>
  <si>
    <t>Agra</t>
  </si>
  <si>
    <t>Aligarh</t>
  </si>
  <si>
    <t>Allahabad</t>
  </si>
  <si>
    <t>Ambedkar Nagar</t>
  </si>
  <si>
    <t>Auraiya</t>
  </si>
  <si>
    <t>Azamgarh</t>
  </si>
  <si>
    <t>Baghpat</t>
  </si>
  <si>
    <t>Bahraich</t>
  </si>
  <si>
    <t>Ballia</t>
  </si>
  <si>
    <t>Balrampur</t>
  </si>
  <si>
    <t>Banda</t>
  </si>
  <si>
    <t>Bara Banki</t>
  </si>
  <si>
    <t>Bareilly</t>
  </si>
  <si>
    <t>Basti</t>
  </si>
  <si>
    <t>Bijnor</t>
  </si>
  <si>
    <t>Budaun</t>
  </si>
  <si>
    <t>Bulandshahr</t>
  </si>
  <si>
    <t>Chandauli</t>
  </si>
  <si>
    <t>Chatrapati Shuji Maharaj Nagar</t>
  </si>
  <si>
    <t>Chitrakoot</t>
  </si>
  <si>
    <t>Deoria</t>
  </si>
  <si>
    <t>Etah</t>
  </si>
  <si>
    <t>Etawah</t>
  </si>
  <si>
    <t>Faizabad</t>
  </si>
  <si>
    <t>Farrukhabad</t>
  </si>
  <si>
    <t>Fatehpur</t>
  </si>
  <si>
    <t>Firozabad</t>
  </si>
  <si>
    <t>Gautam Buddha Nagar</t>
  </si>
  <si>
    <t>Ghaziabad</t>
  </si>
  <si>
    <t>Ghazipur</t>
  </si>
  <si>
    <t>Gonda</t>
  </si>
  <si>
    <t>Gorakhpur</t>
  </si>
  <si>
    <t>Hardoi</t>
  </si>
  <si>
    <t>Hatras</t>
  </si>
  <si>
    <t>Jalaun</t>
  </si>
  <si>
    <t>Jaunpur</t>
  </si>
  <si>
    <t>Jhansi</t>
  </si>
  <si>
    <t>Jyotiba Phule Nagar</t>
  </si>
  <si>
    <t>Kannauj</t>
  </si>
  <si>
    <t>Kanpur Dehat</t>
  </si>
  <si>
    <t>Kanpur Nagar</t>
  </si>
  <si>
    <t>Kaushambi</t>
  </si>
  <si>
    <t>Kheri</t>
  </si>
  <si>
    <t>Kushinagar</t>
  </si>
  <si>
    <t>Lalitpur</t>
  </si>
  <si>
    <t>Lucknow</t>
  </si>
  <si>
    <t>Mahoba</t>
  </si>
  <si>
    <t>Mahrajganj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</si>
  <si>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</si>
  <si>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</si>
  <si>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</si>
  <si>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</si>
  <si>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</si>
  <si>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</si>
  <si>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</si>
  <si>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</si>
  <si>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Rae Bareli</t>
  </si>
  <si>
    <t>Rampur</t>
  </si>
  <si>
    <t>Saharanpur</t>
  </si>
  <si>
    <t>Sant Kabir Nagar</t>
  </si>
  <si>
    <t>Sant Ravidas Nagar (Bhadohi)</t>
  </si>
  <si>
    <t>Shahjahanpur</t>
  </si>
  <si>
    <t>Shrawasti</t>
  </si>
  <si>
    <t>Siddharthnagar</t>
  </si>
  <si>
    <t>Sitapur</t>
  </si>
  <si>
    <t>Sonbhadra</t>
  </si>
  <si>
    <t>Sultanpur</t>
  </si>
  <si>
    <t>Unnao</t>
  </si>
  <si>
    <t>Varanasi</t>
  </si>
  <si>
    <t>Almora</t>
  </si>
  <si>
    <t>Bageshwar</t>
  </si>
  <si>
    <t>Chamoli</t>
  </si>
  <si>
    <t>Champawat</t>
  </si>
  <si>
    <t>Dehradun</t>
  </si>
  <si>
    <t>Garhwal</t>
  </si>
  <si>
    <t>Hardwar</t>
  </si>
  <si>
    <t>Nainital</t>
  </si>
  <si>
    <t>Pithoragarh</t>
  </si>
  <si>
    <t>Rudraprayag</t>
  </si>
  <si>
    <t>Tehri Garhwal</t>
  </si>
  <si>
    <t>Udham Singh Nagar</t>
  </si>
  <si>
    <t>Uttarkashi</t>
  </si>
  <si>
    <t>Bankura</t>
  </si>
  <si>
    <t>Barddhaman</t>
  </si>
  <si>
    <t>Birbhum</t>
  </si>
  <si>
    <t>Dakshin Dinajpur</t>
  </si>
  <si>
    <t>Darjiling</t>
  </si>
  <si>
    <t>Haora</t>
  </si>
  <si>
    <t>Hugli</t>
  </si>
  <si>
    <t>Jalpaiguri</t>
  </si>
  <si>
    <t>Koch Bihar</t>
  </si>
  <si>
    <t>Kolkata</t>
  </si>
  <si>
    <t>Maldah</t>
  </si>
  <si>
    <t>Murshidabad</t>
  </si>
  <si>
    <t>Nadia</t>
  </si>
  <si>
    <t>North Twenty Four Parganas</t>
  </si>
  <si>
    <t>Paschim Medinipur</t>
  </si>
  <si>
    <t>Purba Medinipur</t>
  </si>
  <si>
    <t>Puruliya</t>
  </si>
  <si>
    <t>South Twenty Four Parganas</t>
  </si>
  <si>
    <t>Uttar Dinajpur</t>
  </si>
  <si>
    <t>Table 33.</t>
  </si>
  <si>
    <t xml:space="preserve"> Number of Hostels, Intake and Student Residing in various types of Universities
(a) Teaching departments and Constituent Units/Off-campus Centres</t>
  </si>
  <si>
    <t xml:space="preserve"> Number of Hostels, Intake and Student Residing in various types of Universities
(b) Affiliated and Constituent Colleges</t>
  </si>
  <si>
    <t>State-wise Out-turn/Pass-Out at various levels (based on actual response)</t>
  </si>
  <si>
    <t>M.F.Tech.-Master of Fashion Technology</t>
  </si>
  <si>
    <t>B.I.M.-Bachelor of Indian Medicine</t>
  </si>
  <si>
    <t>Central University Total</t>
  </si>
  <si>
    <t>State Public University Total</t>
  </si>
  <si>
    <t>State Private University Total</t>
  </si>
  <si>
    <t>Deemed University-Government Total</t>
  </si>
  <si>
    <t>Deemed University-Government Aided Total</t>
  </si>
  <si>
    <t>Deemed University-Private Total</t>
  </si>
  <si>
    <t>Institute of National Importance Total</t>
  </si>
  <si>
    <t>Affiliated College</t>
  </si>
  <si>
    <t>Constituent / University College</t>
  </si>
  <si>
    <t>PG Center / Off-Campus Center</t>
  </si>
  <si>
    <t>Recognized Center</t>
  </si>
  <si>
    <t>ALL Categories</t>
  </si>
  <si>
    <t>MALE</t>
  </si>
  <si>
    <t>FEMALE</t>
  </si>
  <si>
    <t>TOTAL</t>
  </si>
  <si>
    <t>Chhattisgarh</t>
  </si>
  <si>
    <t>Maharastra</t>
  </si>
  <si>
    <t>Uttaranchal</t>
  </si>
  <si>
    <t>Enrolment by Type in  University teaching departments and its Constituent Units/Off-campus Centres</t>
  </si>
  <si>
    <t>(b). State-wise Number of Teachers among Minority &amp; PWD</t>
  </si>
  <si>
    <t>(a). State-wise Number of Teachers among various social categories</t>
  </si>
  <si>
    <t>Table 21.</t>
  </si>
  <si>
    <t>Table 22.</t>
  </si>
  <si>
    <t>State &amp; Post-Wise Number of Male &amp; Female Teacher</t>
  </si>
  <si>
    <t>Professor &amp; Equivalent</t>
  </si>
  <si>
    <t>Reader &amp; Associate Professor</t>
  </si>
  <si>
    <t>Lecturer/ Assistant Professor</t>
  </si>
  <si>
    <t>Demonstrator/ Tutor</t>
  </si>
  <si>
    <t>Temporary Teacher etc</t>
  </si>
  <si>
    <t>Visiting Teacher</t>
  </si>
  <si>
    <t>Table 22a.</t>
  </si>
  <si>
    <t>Post-Wise Number  of Teachers in Universities &amp; its Colleges</t>
  </si>
  <si>
    <t>Table 22b.</t>
  </si>
  <si>
    <t>Number of Teachers in Universities teaching departments and its Constituent Units/Off-campus Centres</t>
  </si>
  <si>
    <t>Table 29.</t>
  </si>
  <si>
    <t>Post-wise Number of Teachers in various types of Universities
(a) Teaching departments and Constituent Units/Off-campus Centres</t>
  </si>
  <si>
    <t>Post-wise Number of Teachers in various types of Universities
(b) Affiliated and Constituent Colleges</t>
  </si>
  <si>
    <t>Table 30.</t>
  </si>
  <si>
    <t>Category-wise Number of Teachers in various types of Universities
(a) Teaching departments and Constituent Units/Off-campus Centres</t>
  </si>
  <si>
    <t>Category-wise Number of Teachers in various types of Universities
(b) Affiliated and Constituent Colleges</t>
  </si>
  <si>
    <t>Table 25. PUPIL TEACHER RATIO IN HIGHER EDUCATION</t>
  </si>
  <si>
    <t>States/UTs</t>
  </si>
  <si>
    <t>All Institutions</t>
  </si>
  <si>
    <t>University &amp; Colleges</t>
  </si>
  <si>
    <t>University &amp; its Constituent Units</t>
  </si>
  <si>
    <t>Regular &amp; Distance Mode</t>
  </si>
  <si>
    <t>Regular Mode</t>
  </si>
  <si>
    <t>Lakshdweep</t>
  </si>
  <si>
    <t>-</t>
  </si>
  <si>
    <t>14. Estimated State-wise Enrolment in various social categories</t>
  </si>
  <si>
    <t>15. State-wise Enrolment in PWD and Minority Community</t>
  </si>
  <si>
    <t>Persons with Disability</t>
  </si>
  <si>
    <t>Table 19. GROSS ENROLMENT RATIO IN HIGHER EDUCATION (18-23 YEARS)</t>
  </si>
  <si>
    <t>Table31. District-wise Number of Hostels, Intake and Student Residing</t>
  </si>
  <si>
    <t>Table 39.</t>
  </si>
  <si>
    <t>Table 38: POPULATION (18-23 YEARS) -2012-13</t>
  </si>
  <si>
    <t>Table 32.</t>
  </si>
  <si>
    <t>Table 34. Programme-wise Out-turn/Pass-Out (based on actual response)</t>
  </si>
  <si>
    <t>Table 35. Out-turn/Pass-Out at Under Graduate Level in Major Disciplines/ Subjects
(based on actual response)</t>
  </si>
  <si>
    <t>Table 36. Out-turn/Pass-Out at Ph.D.,M.Phil. &amp; Post Graduate Level in Major Disciplines/ Subjects
(based on actual response)</t>
  </si>
  <si>
    <t>Arts</t>
  </si>
  <si>
    <t>Computer Application</t>
  </si>
  <si>
    <t>Education/ Teacher Education</t>
  </si>
  <si>
    <t>Hotel &amp; Tourism Management</t>
  </si>
  <si>
    <t>Medical-Allopathy</t>
  </si>
  <si>
    <t>Medical-Ayurveda</t>
  </si>
  <si>
    <t>Medical-Dental</t>
  </si>
  <si>
    <t>Medical-Homeopathy</t>
  </si>
  <si>
    <t>Medical-Others</t>
  </si>
  <si>
    <t>Para Medical</t>
  </si>
  <si>
    <t>Sports/Yoga/ Physical Education</t>
  </si>
  <si>
    <t>Programme-wise Enrolment (based on actual response)</t>
  </si>
  <si>
    <t>Table 20. GENDER PARITY INDEX IN HIGHER EDUCATION (18-23 YEARS)</t>
  </si>
  <si>
    <t>All Categories</t>
  </si>
  <si>
    <t>SC Students</t>
  </si>
  <si>
    <t>ST Students</t>
  </si>
  <si>
    <t>Table 37. Number of different types of Institutions attached with University</t>
  </si>
  <si>
    <t>4a. Specilisation-wise number of Colleges
 (based on actual response)</t>
  </si>
</sst>
</file>

<file path=xl/styles.xml><?xml version="1.0" encoding="utf-8"?>
<styleSheet xmlns="http://schemas.openxmlformats.org/spreadsheetml/2006/main">
  <numFmts count="3">
    <numFmt numFmtId="164" formatCode="&quot;-&quot;###0"/>
    <numFmt numFmtId="165" formatCode="0.0"/>
    <numFmt numFmtId="166" formatCode="##0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Cambria"/>
      <family val="1"/>
      <scheme val="major"/>
    </font>
    <font>
      <sz val="12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i/>
      <sz val="9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b/>
      <sz val="11"/>
      <color indexed="8"/>
      <name val="Cambria"/>
      <family val="1"/>
      <scheme val="major"/>
    </font>
    <font>
      <i/>
      <sz val="10"/>
      <name val="Cambria"/>
      <family val="1"/>
      <scheme val="major"/>
    </font>
    <font>
      <i/>
      <sz val="9"/>
      <name val="Cambria"/>
      <family val="1"/>
      <scheme val="major"/>
    </font>
    <font>
      <b/>
      <sz val="10"/>
      <name val="Arial"/>
      <family val="2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name val="Arial"/>
      <family val="2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theme="1"/>
      <name val="Cambria"/>
      <family val="1"/>
      <scheme val="major"/>
    </font>
    <font>
      <i/>
      <sz val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mbri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indexed="54"/>
      <name val="Cambria"/>
      <family val="1"/>
      <scheme val="major"/>
    </font>
    <font>
      <sz val="10"/>
      <name val="MS Sans Serif"/>
      <family val="2"/>
    </font>
    <font>
      <sz val="11"/>
      <name val="MS Sans Serif"/>
      <family val="2"/>
    </font>
    <font>
      <b/>
      <sz val="10"/>
      <name val="MS Sans Serif"/>
      <family val="2"/>
    </font>
    <font>
      <b/>
      <sz val="10"/>
      <color indexed="8"/>
      <name val="Cambria"/>
      <family val="1"/>
      <scheme val="maj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mbria"/>
      <family val="1"/>
      <scheme val="major"/>
    </font>
    <font>
      <i/>
      <sz val="11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mbria"/>
      <family val="1"/>
    </font>
    <font>
      <b/>
      <sz val="12"/>
      <name val="Calibri"/>
      <family val="2"/>
    </font>
    <font>
      <sz val="12"/>
      <name val="Calibri"/>
      <family val="2"/>
    </font>
    <font>
      <sz val="11"/>
      <color rgb="FF000000"/>
      <name val="Cambria"/>
      <family val="1"/>
    </font>
    <font>
      <i/>
      <sz val="11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3" fillId="0" borderId="0"/>
    <xf numFmtId="0" fontId="17" fillId="0" borderId="0"/>
    <xf numFmtId="0" fontId="17" fillId="0" borderId="0"/>
    <xf numFmtId="0" fontId="38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</cellStyleXfs>
  <cellXfs count="529">
    <xf numFmtId="0" fontId="0" fillId="0" borderId="0" xfId="0"/>
    <xf numFmtId="0" fontId="4" fillId="2" borderId="0" xfId="1" applyFont="1" applyFill="1" applyBorder="1" applyAlignment="1" applyProtection="1">
      <alignment horizontal="right" vertical="center"/>
    </xf>
    <xf numFmtId="0" fontId="4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vertical="center" wrapText="1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90" wrapText="1"/>
    </xf>
    <xf numFmtId="0" fontId="7" fillId="0" borderId="0" xfId="1" applyFont="1"/>
    <xf numFmtId="0" fontId="7" fillId="0" borderId="0" xfId="1" applyFont="1" applyAlignment="1">
      <alignment horizontal="center" vertical="center" wrapText="1"/>
    </xf>
    <xf numFmtId="0" fontId="8" fillId="2" borderId="2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right" vertical="center" wrapText="1" indent="1"/>
    </xf>
    <xf numFmtId="0" fontId="7" fillId="0" borderId="1" xfId="1" applyFont="1" applyBorder="1" applyAlignment="1">
      <alignment vertical="center"/>
    </xf>
    <xf numFmtId="0" fontId="7" fillId="0" borderId="1" xfId="1" applyNumberFormat="1" applyFont="1" applyBorder="1" applyAlignment="1">
      <alignment horizontal="right" vertical="center"/>
    </xf>
    <xf numFmtId="0" fontId="6" fillId="0" borderId="1" xfId="1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9" fillId="2" borderId="1" xfId="1" applyFont="1" applyFill="1" applyBorder="1" applyAlignment="1" applyProtection="1">
      <alignment horizontal="left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right" vertical="top"/>
    </xf>
    <xf numFmtId="0" fontId="5" fillId="0" borderId="0" xfId="1" applyFont="1" applyBorder="1" applyAlignment="1">
      <alignment vertical="top"/>
    </xf>
    <xf numFmtId="0" fontId="10" fillId="2" borderId="2" xfId="1" applyFont="1" applyFill="1" applyBorder="1" applyAlignment="1" applyProtection="1">
      <alignment horizontal="center" vertical="center" wrapText="1"/>
    </xf>
    <xf numFmtId="0" fontId="2" fillId="3" borderId="1" xfId="1" applyFont="1" applyFill="1" applyBorder="1" applyAlignment="1">
      <alignment horizontal="center" vertical="center" textRotation="90" wrapText="1"/>
    </xf>
    <xf numFmtId="0" fontId="5" fillId="0" borderId="0" xfId="1" applyFont="1" applyBorder="1"/>
    <xf numFmtId="0" fontId="12" fillId="0" borderId="0" xfId="1" applyFont="1" applyBorder="1"/>
    <xf numFmtId="0" fontId="3" fillId="0" borderId="1" xfId="1" applyNumberFormat="1" applyBorder="1"/>
    <xf numFmtId="0" fontId="13" fillId="0" borderId="1" xfId="1" applyNumberFormat="1" applyFont="1" applyBorder="1"/>
    <xf numFmtId="0" fontId="5" fillId="0" borderId="1" xfId="1" applyFont="1" applyBorder="1"/>
    <xf numFmtId="0" fontId="10" fillId="4" borderId="1" xfId="1" applyFont="1" applyFill="1" applyBorder="1" applyAlignment="1" applyProtection="1">
      <alignment horizontal="center" vertical="center" wrapText="1"/>
    </xf>
    <xf numFmtId="0" fontId="2" fillId="3" borderId="1" xfId="1" applyNumberFormat="1" applyFont="1" applyFill="1" applyBorder="1"/>
    <xf numFmtId="0" fontId="14" fillId="4" borderId="1" xfId="1" applyFont="1" applyFill="1" applyBorder="1"/>
    <xf numFmtId="0" fontId="5" fillId="5" borderId="0" xfId="1" applyFont="1" applyFill="1" applyBorder="1"/>
    <xf numFmtId="0" fontId="14" fillId="0" borderId="0" xfId="1" applyFont="1" applyBorder="1"/>
    <xf numFmtId="0" fontId="5" fillId="0" borderId="0" xfId="1" applyFont="1" applyBorder="1" applyAlignment="1"/>
    <xf numFmtId="0" fontId="4" fillId="2" borderId="0" xfId="1" applyFont="1" applyFill="1" applyBorder="1" applyAlignment="1" applyProtection="1">
      <alignment horizontal="left" vertical="center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6" fillId="0" borderId="0" xfId="2" applyFont="1"/>
    <xf numFmtId="0" fontId="19" fillId="0" borderId="0" xfId="2" applyFont="1"/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19" fillId="0" borderId="0" xfId="2" applyFont="1" applyAlignment="1">
      <alignment horizontal="center"/>
    </xf>
    <xf numFmtId="0" fontId="7" fillId="0" borderId="1" xfId="3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 wrapText="1"/>
    </xf>
    <xf numFmtId="0" fontId="19" fillId="0" borderId="0" xfId="2" applyFont="1" applyAlignment="1">
      <alignment wrapText="1"/>
    </xf>
    <xf numFmtId="164" fontId="7" fillId="0" borderId="1" xfId="3" applyNumberFormat="1" applyFont="1" applyBorder="1" applyAlignment="1">
      <alignment horizontal="left" vertical="center" wrapText="1"/>
    </xf>
    <xf numFmtId="164" fontId="6" fillId="0" borderId="1" xfId="3" applyNumberFormat="1" applyFont="1" applyBorder="1" applyAlignment="1">
      <alignment horizontal="left" vertical="center" wrapText="1"/>
    </xf>
    <xf numFmtId="0" fontId="18" fillId="0" borderId="0" xfId="2" applyFont="1" applyAlignment="1">
      <alignment wrapText="1"/>
    </xf>
    <xf numFmtId="0" fontId="19" fillId="0" borderId="0" xfId="2" applyFont="1" applyAlignment="1"/>
    <xf numFmtId="0" fontId="17" fillId="0" borderId="0" xfId="3" applyAlignment="1">
      <alignment vertical="center"/>
    </xf>
    <xf numFmtId="0" fontId="14" fillId="6" borderId="1" xfId="4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vertical="center" wrapText="1"/>
    </xf>
    <xf numFmtId="0" fontId="5" fillId="0" borderId="1" xfId="3" applyFont="1" applyBorder="1" applyAlignment="1">
      <alignment horizontal="right" vertical="center" indent="2"/>
    </xf>
    <xf numFmtId="1" fontId="5" fillId="0" borderId="1" xfId="4" applyNumberFormat="1" applyFont="1" applyBorder="1" applyAlignment="1">
      <alignment horizontal="right" vertical="center" indent="3"/>
    </xf>
    <xf numFmtId="0" fontId="14" fillId="0" borderId="1" xfId="3" applyFont="1" applyBorder="1" applyAlignment="1">
      <alignment horizontal="right" vertical="center" indent="2"/>
    </xf>
    <xf numFmtId="1" fontId="14" fillId="0" borderId="1" xfId="4" applyNumberFormat="1" applyFont="1" applyBorder="1" applyAlignment="1">
      <alignment horizontal="right" vertical="center" indent="3"/>
    </xf>
    <xf numFmtId="0" fontId="17" fillId="0" borderId="0" xfId="3" applyFont="1" applyAlignment="1">
      <alignment vertical="center"/>
    </xf>
    <xf numFmtId="0" fontId="14" fillId="0" borderId="0" xfId="1" applyFont="1" applyAlignment="1">
      <alignment horizontal="right" vertical="top"/>
    </xf>
    <xf numFmtId="0" fontId="5" fillId="0" borderId="0" xfId="1" applyFont="1" applyAlignment="1">
      <alignment vertical="top"/>
    </xf>
    <xf numFmtId="0" fontId="7" fillId="4" borderId="0" xfId="1" applyFont="1" applyFill="1" applyAlignment="1">
      <alignment horizontal="center"/>
    </xf>
    <xf numFmtId="0" fontId="21" fillId="3" borderId="7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23" fillId="0" borderId="0" xfId="3" applyFont="1"/>
    <xf numFmtId="0" fontId="24" fillId="0" borderId="0" xfId="3" applyFont="1" applyAlignment="1">
      <alignment horizontal="right" vertical="top"/>
    </xf>
    <xf numFmtId="0" fontId="24" fillId="0" borderId="0" xfId="3" applyFont="1" applyAlignment="1">
      <alignment vertical="top"/>
    </xf>
    <xf numFmtId="0" fontId="24" fillId="0" borderId="0" xfId="3" applyFont="1" applyAlignment="1">
      <alignment vertical="center" wrapText="1"/>
    </xf>
    <xf numFmtId="0" fontId="24" fillId="0" borderId="1" xfId="3" applyFont="1" applyBorder="1" applyAlignment="1">
      <alignment horizontal="center" vertical="center"/>
    </xf>
    <xf numFmtId="0" fontId="23" fillId="0" borderId="0" xfId="3" applyFont="1" applyAlignment="1">
      <alignment vertical="center"/>
    </xf>
    <xf numFmtId="0" fontId="23" fillId="0" borderId="0" xfId="1" applyFont="1" applyAlignment="1">
      <alignment vertical="center"/>
    </xf>
    <xf numFmtId="0" fontId="23" fillId="0" borderId="1" xfId="3" applyFont="1" applyBorder="1" applyAlignment="1">
      <alignment horizontal="center" vertical="center"/>
    </xf>
    <xf numFmtId="0" fontId="24" fillId="0" borderId="1" xfId="3" applyFont="1" applyBorder="1" applyAlignment="1">
      <alignment vertical="center" wrapText="1"/>
    </xf>
    <xf numFmtId="0" fontId="23" fillId="0" borderId="1" xfId="3" applyFont="1" applyBorder="1" applyAlignment="1">
      <alignment horizontal="right" vertical="center"/>
    </xf>
    <xf numFmtId="0" fontId="23" fillId="0" borderId="1" xfId="3" applyFont="1" applyBorder="1" applyAlignment="1">
      <alignment vertical="center"/>
    </xf>
    <xf numFmtId="1" fontId="23" fillId="0" borderId="0" xfId="3" applyNumberFormat="1" applyFont="1" applyAlignment="1">
      <alignment vertical="center"/>
    </xf>
    <xf numFmtId="0" fontId="24" fillId="0" borderId="1" xfId="3" applyFont="1" applyBorder="1" applyAlignment="1">
      <alignment vertical="center"/>
    </xf>
    <xf numFmtId="0" fontId="24" fillId="0" borderId="1" xfId="3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165" fontId="23" fillId="0" borderId="0" xfId="3" applyNumberFormat="1" applyFont="1" applyAlignment="1">
      <alignment horizontal="center"/>
    </xf>
    <xf numFmtId="2" fontId="23" fillId="0" borderId="0" xfId="3" applyNumberFormat="1" applyFont="1"/>
    <xf numFmtId="0" fontId="25" fillId="0" borderId="0" xfId="3" applyFont="1" applyAlignment="1">
      <alignment vertical="center" wrapText="1"/>
    </xf>
    <xf numFmtId="0" fontId="25" fillId="0" borderId="1" xfId="3" applyFont="1" applyBorder="1" applyAlignment="1">
      <alignment horizontal="center" vertical="center"/>
    </xf>
    <xf numFmtId="0" fontId="26" fillId="0" borderId="0" xfId="3" applyFont="1" applyAlignment="1">
      <alignment vertical="center"/>
    </xf>
    <xf numFmtId="0" fontId="22" fillId="0" borderId="7" xfId="3" applyFont="1" applyBorder="1" applyAlignment="1">
      <alignment horizontal="center" vertical="center" wrapText="1"/>
    </xf>
    <xf numFmtId="0" fontId="22" fillId="0" borderId="0" xfId="3" applyFont="1" applyAlignment="1">
      <alignment vertical="center"/>
    </xf>
    <xf numFmtId="0" fontId="26" fillId="0" borderId="1" xfId="3" applyFont="1" applyBorder="1" applyAlignment="1">
      <alignment horizontal="center" vertical="center"/>
    </xf>
    <xf numFmtId="0" fontId="25" fillId="0" borderId="1" xfId="3" applyFont="1" applyBorder="1" applyAlignment="1">
      <alignment vertical="center" wrapText="1"/>
    </xf>
    <xf numFmtId="0" fontId="26" fillId="0" borderId="1" xfId="3" applyFont="1" applyBorder="1" applyAlignment="1">
      <alignment horizontal="right" vertical="center"/>
    </xf>
    <xf numFmtId="0" fontId="9" fillId="2" borderId="1" xfId="3" applyFont="1" applyFill="1" applyBorder="1" applyAlignment="1" applyProtection="1">
      <alignment horizontal="right" vertical="center" wrapText="1"/>
    </xf>
    <xf numFmtId="0" fontId="26" fillId="0" borderId="1" xfId="3" applyFont="1" applyBorder="1" applyAlignment="1">
      <alignment vertical="center"/>
    </xf>
    <xf numFmtId="0" fontId="25" fillId="0" borderId="1" xfId="3" applyFont="1" applyBorder="1" applyAlignment="1">
      <alignment vertical="center"/>
    </xf>
    <xf numFmtId="0" fontId="25" fillId="0" borderId="0" xfId="3" applyFont="1" applyAlignment="1">
      <alignment vertical="center"/>
    </xf>
    <xf numFmtId="0" fontId="26" fillId="0" borderId="0" xfId="3" applyFont="1"/>
    <xf numFmtId="0" fontId="23" fillId="0" borderId="0" xfId="3" applyFont="1" applyAlignment="1">
      <alignment vertical="top"/>
    </xf>
    <xf numFmtId="0" fontId="24" fillId="0" borderId="0" xfId="1" applyFont="1" applyAlignment="1">
      <alignment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vertical="center" wrapText="1"/>
    </xf>
    <xf numFmtId="0" fontId="24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Border="1" applyAlignment="1">
      <alignment vertical="center"/>
    </xf>
    <xf numFmtId="0" fontId="24" fillId="0" borderId="1" xfId="1" applyFont="1" applyBorder="1" applyAlignment="1">
      <alignment vertical="center"/>
    </xf>
    <xf numFmtId="0" fontId="24" fillId="0" borderId="1" xfId="1" applyFont="1" applyBorder="1" applyAlignment="1">
      <alignment horizontal="right" vertical="center"/>
    </xf>
    <xf numFmtId="0" fontId="24" fillId="0" borderId="0" xfId="1" applyFont="1" applyAlignment="1">
      <alignment vertical="center"/>
    </xf>
    <xf numFmtId="0" fontId="23" fillId="0" borderId="0" xfId="1" applyFont="1"/>
    <xf numFmtId="0" fontId="27" fillId="0" borderId="0" xfId="1" applyFont="1"/>
    <xf numFmtId="0" fontId="3" fillId="0" borderId="0" xfId="1"/>
    <xf numFmtId="165" fontId="23" fillId="0" borderId="0" xfId="1" applyNumberFormat="1" applyFont="1"/>
    <xf numFmtId="0" fontId="23" fillId="0" borderId="0" xfId="5" applyFont="1" applyAlignment="1">
      <alignment vertical="top"/>
    </xf>
    <xf numFmtId="0" fontId="24" fillId="0" borderId="0" xfId="5" applyFont="1" applyAlignment="1">
      <alignment vertical="top"/>
    </xf>
    <xf numFmtId="0" fontId="23" fillId="0" borderId="1" xfId="1" applyFont="1" applyBorder="1" applyAlignment="1">
      <alignment vertical="center" wrapText="1"/>
    </xf>
    <xf numFmtId="0" fontId="23" fillId="0" borderId="1" xfId="1" applyFont="1" applyBorder="1" applyAlignment="1">
      <alignment horizontal="right" vertical="center" indent="1"/>
    </xf>
    <xf numFmtId="1" fontId="23" fillId="0" borderId="1" xfId="1" applyNumberFormat="1" applyFont="1" applyBorder="1" applyAlignment="1">
      <alignment vertical="center"/>
    </xf>
    <xf numFmtId="0" fontId="24" fillId="0" borderId="1" xfId="1" applyFont="1" applyBorder="1" applyAlignment="1">
      <alignment horizontal="right" vertical="center" indent="1"/>
    </xf>
    <xf numFmtId="0" fontId="25" fillId="0" borderId="0" xfId="3" applyFont="1"/>
    <xf numFmtId="0" fontId="25" fillId="0" borderId="1" xfId="3" applyFont="1" applyBorder="1" applyAlignment="1">
      <alignment horizontal="center" vertical="center" wrapText="1"/>
    </xf>
    <xf numFmtId="0" fontId="25" fillId="0" borderId="0" xfId="3" applyFont="1" applyAlignment="1">
      <alignment horizontal="center" vertical="center"/>
    </xf>
    <xf numFmtId="0" fontId="22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vertical="center" wrapText="1"/>
    </xf>
    <xf numFmtId="0" fontId="23" fillId="0" borderId="0" xfId="5" applyFont="1"/>
    <xf numFmtId="0" fontId="30" fillId="0" borderId="0" xfId="6" applyFont="1" applyAlignment="1">
      <alignment vertical="center"/>
    </xf>
    <xf numFmtId="0" fontId="1" fillId="0" borderId="0" xfId="6" applyFont="1" applyAlignment="1">
      <alignment vertical="center"/>
    </xf>
    <xf numFmtId="0" fontId="25" fillId="0" borderId="1" xfId="1" applyFont="1" applyBorder="1" applyAlignment="1">
      <alignment horizontal="center" vertical="center"/>
    </xf>
    <xf numFmtId="0" fontId="1" fillId="0" borderId="0" xfId="6" applyFont="1" applyAlignment="1">
      <alignment vertical="center" wrapText="1"/>
    </xf>
    <xf numFmtId="0" fontId="31" fillId="0" borderId="1" xfId="6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31" fillId="0" borderId="0" xfId="6" applyFont="1" applyAlignment="1">
      <alignment vertical="center" wrapText="1"/>
    </xf>
    <xf numFmtId="0" fontId="1" fillId="0" borderId="1" xfId="6" applyFont="1" applyBorder="1" applyAlignment="1">
      <alignment vertical="center" wrapText="1"/>
    </xf>
    <xf numFmtId="0" fontId="1" fillId="0" borderId="1" xfId="6" applyNumberFormat="1" applyFont="1" applyBorder="1" applyAlignment="1">
      <alignment vertical="center"/>
    </xf>
    <xf numFmtId="165" fontId="1" fillId="0" borderId="0" xfId="6" applyNumberFormat="1" applyFont="1" applyAlignment="1">
      <alignment horizontal="center" vertical="center"/>
    </xf>
    <xf numFmtId="3" fontId="1" fillId="0" borderId="1" xfId="6" applyNumberFormat="1" applyFont="1" applyBorder="1" applyAlignment="1">
      <alignment vertical="center"/>
    </xf>
    <xf numFmtId="0" fontId="19" fillId="0" borderId="0" xfId="6" applyFont="1" applyBorder="1" applyAlignment="1">
      <alignment vertical="center"/>
    </xf>
    <xf numFmtId="0" fontId="18" fillId="0" borderId="1" xfId="6" applyFont="1" applyBorder="1" applyAlignment="1">
      <alignment horizontal="center" vertical="center"/>
    </xf>
    <xf numFmtId="0" fontId="18" fillId="0" borderId="9" xfId="6" applyFont="1" applyBorder="1" applyAlignment="1">
      <alignment vertical="center"/>
    </xf>
    <xf numFmtId="0" fontId="18" fillId="0" borderId="10" xfId="6" applyFont="1" applyBorder="1" applyAlignment="1">
      <alignment vertical="center"/>
    </xf>
    <xf numFmtId="0" fontId="19" fillId="0" borderId="6" xfId="6" applyFont="1" applyBorder="1" applyAlignment="1">
      <alignment vertical="center"/>
    </xf>
    <xf numFmtId="0" fontId="19" fillId="0" borderId="1" xfId="6" applyFont="1" applyBorder="1" applyAlignment="1">
      <alignment vertical="center"/>
    </xf>
    <xf numFmtId="1" fontId="19" fillId="0" borderId="0" xfId="6" applyNumberFormat="1" applyFont="1" applyBorder="1" applyAlignment="1">
      <alignment vertical="center"/>
    </xf>
    <xf numFmtId="0" fontId="19" fillId="0" borderId="0" xfId="7" applyFont="1" applyBorder="1" applyAlignment="1">
      <alignment vertical="center"/>
    </xf>
    <xf numFmtId="165" fontId="19" fillId="0" borderId="0" xfId="7" applyNumberFormat="1" applyFont="1" applyBorder="1" applyAlignment="1">
      <alignment vertical="center"/>
    </xf>
    <xf numFmtId="0" fontId="19" fillId="0" borderId="11" xfId="6" applyFont="1" applyBorder="1" applyAlignment="1">
      <alignment horizontal="left" vertical="center" indent="4"/>
    </xf>
    <xf numFmtId="0" fontId="18" fillId="0" borderId="11" xfId="6" applyFont="1" applyBorder="1" applyAlignment="1">
      <alignment vertical="center"/>
    </xf>
    <xf numFmtId="0" fontId="18" fillId="0" borderId="1" xfId="6" applyFont="1" applyBorder="1" applyAlignment="1">
      <alignment vertical="center"/>
    </xf>
    <xf numFmtId="0" fontId="18" fillId="0" borderId="12" xfId="6" applyFont="1" applyBorder="1" applyAlignment="1">
      <alignment vertical="center"/>
    </xf>
    <xf numFmtId="0" fontId="18" fillId="0" borderId="5" xfId="6" applyFont="1" applyBorder="1" applyAlignment="1">
      <alignment vertical="center"/>
    </xf>
    <xf numFmtId="0" fontId="18" fillId="0" borderId="6" xfId="6" applyFont="1" applyBorder="1" applyAlignment="1">
      <alignment vertical="center"/>
    </xf>
    <xf numFmtId="165" fontId="19" fillId="0" borderId="0" xfId="6" applyNumberFormat="1" applyFont="1" applyBorder="1" applyAlignment="1">
      <alignment vertical="center"/>
    </xf>
    <xf numFmtId="0" fontId="18" fillId="0" borderId="5" xfId="6" applyFont="1" applyBorder="1" applyAlignment="1">
      <alignment horizontal="left" vertical="center" indent="5"/>
    </xf>
    <xf numFmtId="0" fontId="19" fillId="0" borderId="0" xfId="6" applyFont="1" applyAlignment="1">
      <alignment vertical="center"/>
    </xf>
    <xf numFmtId="0" fontId="19" fillId="0" borderId="0" xfId="6" applyFont="1" applyAlignment="1">
      <alignment vertical="center" wrapText="1"/>
    </xf>
    <xf numFmtId="0" fontId="18" fillId="0" borderId="1" xfId="6" applyFont="1" applyBorder="1" applyAlignment="1">
      <alignment horizontal="center" vertical="center" wrapText="1"/>
    </xf>
    <xf numFmtId="0" fontId="3" fillId="0" borderId="1" xfId="1" applyBorder="1" applyAlignment="1">
      <alignment horizontal="left" vertical="center" wrapText="1"/>
    </xf>
    <xf numFmtId="0" fontId="3" fillId="0" borderId="1" xfId="1" applyNumberFormat="1" applyBorder="1" applyAlignment="1">
      <alignment vertical="center" wrapText="1"/>
    </xf>
    <xf numFmtId="2" fontId="19" fillId="0" borderId="0" xfId="6" applyNumberFormat="1" applyFont="1" applyAlignment="1">
      <alignment vertical="center"/>
    </xf>
    <xf numFmtId="0" fontId="2" fillId="0" borderId="1" xfId="1" applyNumberFormat="1" applyFont="1" applyBorder="1" applyAlignment="1">
      <alignment vertical="center" wrapText="1"/>
    </xf>
    <xf numFmtId="0" fontId="2" fillId="7" borderId="1" xfId="1" applyNumberFormat="1" applyFont="1" applyFill="1" applyBorder="1" applyAlignment="1">
      <alignment vertical="center" wrapText="1"/>
    </xf>
    <xf numFmtId="0" fontId="18" fillId="0" borderId="0" xfId="6" applyFont="1" applyAlignment="1">
      <alignment horizontal="left" vertical="center" wrapText="1"/>
    </xf>
    <xf numFmtId="0" fontId="6" fillId="0" borderId="1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 wrapText="1"/>
    </xf>
    <xf numFmtId="0" fontId="18" fillId="0" borderId="1" xfId="6" applyFont="1" applyBorder="1" applyAlignment="1">
      <alignment horizontal="center" vertical="center"/>
    </xf>
    <xf numFmtId="0" fontId="19" fillId="0" borderId="1" xfId="6" applyFont="1" applyBorder="1" applyAlignment="1">
      <alignment vertical="center" wrapText="1"/>
    </xf>
    <xf numFmtId="0" fontId="19" fillId="0" borderId="1" xfId="6" applyNumberFormat="1" applyFont="1" applyBorder="1" applyAlignment="1">
      <alignment vertical="center"/>
    </xf>
    <xf numFmtId="0" fontId="25" fillId="0" borderId="1" xfId="1" applyFont="1" applyBorder="1" applyAlignment="1">
      <alignment horizontal="center" vertical="center" wrapText="1"/>
    </xf>
    <xf numFmtId="0" fontId="5" fillId="0" borderId="0" xfId="6" applyFont="1" applyFill="1" applyBorder="1" applyAlignment="1">
      <alignment vertical="top"/>
    </xf>
    <xf numFmtId="0" fontId="7" fillId="0" borderId="0" xfId="6" applyFont="1" applyFill="1" applyBorder="1"/>
    <xf numFmtId="0" fontId="6" fillId="0" borderId="1" xfId="6" applyFont="1" applyFill="1" applyBorder="1" applyAlignment="1">
      <alignment horizontal="center" vertical="center"/>
    </xf>
    <xf numFmtId="0" fontId="12" fillId="0" borderId="1" xfId="6" applyFont="1" applyFill="1" applyBorder="1" applyAlignment="1">
      <alignment horizontal="center" vertical="center" wrapText="1"/>
    </xf>
    <xf numFmtId="0" fontId="12" fillId="0" borderId="0" xfId="6" applyFont="1" applyFill="1" applyBorder="1"/>
    <xf numFmtId="0" fontId="6" fillId="0" borderId="1" xfId="6" applyFont="1" applyFill="1" applyBorder="1" applyAlignment="1">
      <alignment horizontal="left" vertical="center" wrapText="1"/>
    </xf>
    <xf numFmtId="166" fontId="7" fillId="0" borderId="1" xfId="6" applyNumberFormat="1" applyFont="1" applyFill="1" applyBorder="1" applyAlignment="1">
      <alignment horizontal="right" vertical="center"/>
    </xf>
    <xf numFmtId="3" fontId="7" fillId="0" borderId="1" xfId="6" applyNumberFormat="1" applyFont="1" applyFill="1" applyBorder="1" applyAlignment="1">
      <alignment vertical="center"/>
    </xf>
    <xf numFmtId="0" fontId="7" fillId="0" borderId="1" xfId="6" applyFont="1" applyFill="1" applyBorder="1" applyAlignment="1">
      <alignment horizontal="right" vertical="center"/>
    </xf>
    <xf numFmtId="0" fontId="7" fillId="0" borderId="0" xfId="6" applyFont="1" applyFill="1" applyBorder="1" applyAlignment="1">
      <alignment wrapText="1"/>
    </xf>
    <xf numFmtId="2" fontId="7" fillId="0" borderId="0" xfId="6" applyNumberFormat="1" applyFont="1" applyFill="1" applyBorder="1"/>
    <xf numFmtId="0" fontId="7" fillId="0" borderId="0" xfId="8" applyFont="1" applyFill="1" applyBorder="1" applyAlignment="1">
      <alignment wrapText="1"/>
    </xf>
    <xf numFmtId="0" fontId="7" fillId="0" borderId="0" xfId="8" applyFont="1" applyFill="1" applyBorder="1"/>
    <xf numFmtId="0" fontId="5" fillId="0" borderId="0" xfId="6" applyFont="1" applyFill="1" applyAlignment="1">
      <alignment vertical="top"/>
    </xf>
    <xf numFmtId="0" fontId="6" fillId="0" borderId="0" xfId="6" applyFont="1" applyFill="1" applyAlignment="1">
      <alignment horizontal="center" vertical="center"/>
    </xf>
    <xf numFmtId="0" fontId="7" fillId="0" borderId="0" xfId="6" applyFont="1" applyFill="1" applyAlignment="1">
      <alignment vertical="center"/>
    </xf>
    <xf numFmtId="0" fontId="12" fillId="0" borderId="0" xfId="6" applyFont="1" applyFill="1" applyAlignment="1">
      <alignment vertical="center"/>
    </xf>
    <xf numFmtId="0" fontId="2" fillId="0" borderId="1" xfId="1" applyFont="1" applyBorder="1" applyAlignment="1">
      <alignment horizontal="left"/>
    </xf>
    <xf numFmtId="0" fontId="6" fillId="0" borderId="1" xfId="6" applyNumberFormat="1" applyFont="1" applyFill="1" applyBorder="1" applyAlignment="1">
      <alignment horizontal="left" vertical="center" wrapText="1"/>
    </xf>
    <xf numFmtId="166" fontId="7" fillId="0" borderId="1" xfId="6" applyNumberFormat="1" applyFont="1" applyFill="1" applyBorder="1" applyAlignment="1">
      <alignment vertical="center"/>
    </xf>
    <xf numFmtId="0" fontId="7" fillId="0" borderId="1" xfId="6" applyNumberFormat="1" applyFont="1" applyFill="1" applyBorder="1" applyAlignment="1">
      <alignment vertical="center"/>
    </xf>
    <xf numFmtId="0" fontId="7" fillId="0" borderId="0" xfId="6" applyNumberFormat="1" applyFont="1" applyFill="1" applyAlignment="1">
      <alignment vertical="center"/>
    </xf>
    <xf numFmtId="0" fontId="7" fillId="0" borderId="0" xfId="6" applyFont="1" applyFill="1" applyAlignment="1">
      <alignment vertical="center" wrapText="1"/>
    </xf>
    <xf numFmtId="0" fontId="15" fillId="0" borderId="0" xfId="6" applyFont="1" applyAlignment="1">
      <alignment vertical="center"/>
    </xf>
    <xf numFmtId="0" fontId="18" fillId="0" borderId="1" xfId="6" applyFont="1" applyBorder="1" applyAlignment="1">
      <alignment vertical="center" wrapText="1"/>
    </xf>
    <xf numFmtId="0" fontId="18" fillId="0" borderId="1" xfId="6" applyNumberFormat="1" applyFont="1" applyBorder="1" applyAlignment="1">
      <alignment vertical="center"/>
    </xf>
    <xf numFmtId="0" fontId="23" fillId="0" borderId="0" xfId="1" applyFont="1" applyAlignment="1">
      <alignment vertical="top"/>
    </xf>
    <xf numFmtId="0" fontId="10" fillId="2" borderId="1" xfId="1" applyFont="1" applyFill="1" applyBorder="1" applyAlignment="1" applyProtection="1">
      <alignment horizontal="center" vertical="center" wrapText="1"/>
    </xf>
    <xf numFmtId="0" fontId="9" fillId="2" borderId="0" xfId="1" applyFont="1" applyFill="1" applyBorder="1" applyAlignment="1" applyProtection="1">
      <alignment horizontal="left" vertical="center" wrapText="1"/>
    </xf>
    <xf numFmtId="0" fontId="7" fillId="0" borderId="0" xfId="1" applyFont="1" applyBorder="1" applyAlignment="1">
      <alignment vertical="center"/>
    </xf>
    <xf numFmtId="0" fontId="9" fillId="2" borderId="1" xfId="1" applyFont="1" applyFill="1" applyBorder="1" applyAlignment="1" applyProtection="1">
      <alignment horizontal="center" vertical="center" wrapText="1"/>
    </xf>
    <xf numFmtId="0" fontId="26" fillId="0" borderId="1" xfId="1" applyFont="1" applyBorder="1" applyAlignment="1">
      <alignment horizontal="left" vertical="center" wrapText="1"/>
    </xf>
    <xf numFmtId="0" fontId="9" fillId="2" borderId="1" xfId="9" applyFont="1" applyFill="1" applyBorder="1" applyAlignment="1" applyProtection="1">
      <alignment horizontal="right" vertical="center" wrapText="1"/>
    </xf>
    <xf numFmtId="0" fontId="10" fillId="2" borderId="1" xfId="1" applyFont="1" applyFill="1" applyBorder="1" applyAlignment="1" applyProtection="1">
      <alignment horizontal="right" vertical="center" wrapText="1"/>
    </xf>
    <xf numFmtId="0" fontId="10" fillId="2" borderId="0" xfId="1" applyFont="1" applyFill="1" applyBorder="1" applyAlignment="1" applyProtection="1">
      <alignment horizontal="left" vertical="center" wrapText="1"/>
    </xf>
    <xf numFmtId="0" fontId="6" fillId="0" borderId="0" xfId="1" applyFont="1" applyBorder="1" applyAlignment="1">
      <alignment vertical="center"/>
    </xf>
    <xf numFmtId="0" fontId="32" fillId="2" borderId="0" xfId="1" applyFont="1" applyFill="1" applyBorder="1" applyAlignment="1" applyProtection="1">
      <alignment horizontal="left" vertical="center" wrapText="1"/>
    </xf>
    <xf numFmtId="165" fontId="7" fillId="0" borderId="0" xfId="1" applyNumberFormat="1" applyFont="1" applyBorder="1" applyAlignment="1">
      <alignment vertical="center"/>
    </xf>
    <xf numFmtId="0" fontId="24" fillId="0" borderId="4" xfId="3" applyFont="1" applyBorder="1" applyAlignment="1">
      <alignment horizontal="right" vertical="top"/>
    </xf>
    <xf numFmtId="0" fontId="23" fillId="0" borderId="0" xfId="1" applyFont="1" applyBorder="1" applyAlignment="1">
      <alignment vertical="top"/>
    </xf>
    <xf numFmtId="0" fontId="26" fillId="0" borderId="0" xfId="1" applyFont="1"/>
    <xf numFmtId="0" fontId="26" fillId="0" borderId="1" xfId="1" applyFont="1" applyBorder="1" applyAlignment="1">
      <alignment vertical="center"/>
    </xf>
    <xf numFmtId="0" fontId="25" fillId="0" borderId="1" xfId="1" applyFont="1" applyBorder="1" applyAlignment="1">
      <alignment horizontal="left" vertical="center" wrapText="1"/>
    </xf>
    <xf numFmtId="0" fontId="25" fillId="0" borderId="1" xfId="1" applyFont="1" applyBorder="1" applyAlignment="1">
      <alignment vertical="center"/>
    </xf>
    <xf numFmtId="0" fontId="25" fillId="0" borderId="0" xfId="1" applyFont="1"/>
    <xf numFmtId="0" fontId="33" fillId="0" borderId="0" xfId="10"/>
    <xf numFmtId="0" fontId="34" fillId="0" borderId="0" xfId="10" applyFont="1"/>
    <xf numFmtId="0" fontId="12" fillId="0" borderId="1" xfId="10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7" fillId="0" borderId="1" xfId="10" applyFont="1" applyBorder="1" applyAlignment="1">
      <alignment vertical="center"/>
    </xf>
    <xf numFmtId="0" fontId="14" fillId="0" borderId="1" xfId="3" applyFont="1" applyBorder="1" applyAlignment="1">
      <alignment horizontal="left" vertical="center" wrapText="1"/>
    </xf>
    <xf numFmtId="0" fontId="20" fillId="0" borderId="1" xfId="10" applyFont="1" applyBorder="1" applyAlignment="1">
      <alignment vertical="center"/>
    </xf>
    <xf numFmtId="0" fontId="35" fillId="0" borderId="0" xfId="10" applyFont="1"/>
    <xf numFmtId="0" fontId="23" fillId="0" borderId="0" xfId="11" applyFont="1" applyAlignment="1">
      <alignment vertical="top"/>
    </xf>
    <xf numFmtId="0" fontId="7" fillId="0" borderId="0" xfId="11" applyFont="1" applyBorder="1" applyAlignment="1">
      <alignment vertical="center"/>
    </xf>
    <xf numFmtId="0" fontId="25" fillId="0" borderId="1" xfId="11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22" fillId="0" borderId="1" xfId="11" applyFont="1" applyBorder="1" applyAlignment="1">
      <alignment horizontal="center" vertical="center" wrapText="1"/>
    </xf>
    <xf numFmtId="0" fontId="26" fillId="0" borderId="1" xfId="11" applyFont="1" applyBorder="1" applyAlignment="1">
      <alignment horizontal="left" vertical="center" wrapText="1"/>
    </xf>
    <xf numFmtId="0" fontId="9" fillId="2" borderId="1" xfId="11" applyFont="1" applyFill="1" applyBorder="1" applyAlignment="1" applyProtection="1">
      <alignment horizontal="right" vertical="center" wrapText="1"/>
    </xf>
    <xf numFmtId="0" fontId="36" fillId="2" borderId="1" xfId="11" applyFont="1" applyFill="1" applyBorder="1" applyAlignment="1" applyProtection="1">
      <alignment horizontal="center" vertical="center" wrapText="1"/>
    </xf>
    <xf numFmtId="0" fontId="36" fillId="2" borderId="1" xfId="11" applyFont="1" applyFill="1" applyBorder="1" applyAlignment="1" applyProtection="1">
      <alignment horizontal="right" vertical="center" wrapText="1"/>
    </xf>
    <xf numFmtId="0" fontId="20" fillId="0" borderId="0" xfId="11" applyFont="1" applyBorder="1" applyAlignment="1">
      <alignment vertical="center"/>
    </xf>
    <xf numFmtId="0" fontId="0" fillId="0" borderId="0" xfId="10" applyFont="1"/>
    <xf numFmtId="0" fontId="24" fillId="0" borderId="4" xfId="3" applyFont="1" applyBorder="1" applyAlignment="1">
      <alignment vertical="top"/>
    </xf>
    <xf numFmtId="0" fontId="33" fillId="0" borderId="0" xfId="10" applyAlignment="1">
      <alignment vertical="center"/>
    </xf>
    <xf numFmtId="0" fontId="37" fillId="0" borderId="1" xfId="12" applyFont="1" applyBorder="1" applyAlignment="1">
      <alignment horizontal="center" vertical="center" wrapText="1"/>
    </xf>
    <xf numFmtId="0" fontId="33" fillId="0" borderId="0" xfId="10" applyFont="1" applyAlignment="1">
      <alignment vertical="center"/>
    </xf>
    <xf numFmtId="0" fontId="22" fillId="0" borderId="1" xfId="12" applyFont="1" applyBorder="1" applyAlignment="1">
      <alignment horizontal="center" vertical="center" wrapText="1"/>
    </xf>
    <xf numFmtId="0" fontId="39" fillId="0" borderId="1" xfId="13" applyFont="1" applyFill="1" applyBorder="1" applyAlignment="1">
      <alignment vertical="center" wrapText="1"/>
    </xf>
    <xf numFmtId="0" fontId="9" fillId="2" borderId="6" xfId="12" applyFont="1" applyFill="1" applyBorder="1" applyAlignment="1" applyProtection="1">
      <alignment horizontal="right" vertical="center" wrapText="1"/>
    </xf>
    <xf numFmtId="0" fontId="36" fillId="2" borderId="6" xfId="12" applyFont="1" applyFill="1" applyBorder="1" applyAlignment="1" applyProtection="1">
      <alignment horizontal="right" vertical="center" wrapText="1"/>
    </xf>
    <xf numFmtId="0" fontId="35" fillId="0" borderId="0" xfId="10" applyFont="1" applyAlignment="1">
      <alignment vertical="center"/>
    </xf>
    <xf numFmtId="0" fontId="23" fillId="0" borderId="0" xfId="10" applyFont="1" applyAlignment="1">
      <alignment vertical="center"/>
    </xf>
    <xf numFmtId="0" fontId="23" fillId="0" borderId="0" xfId="12" applyFont="1" applyAlignment="1">
      <alignment vertical="top"/>
    </xf>
    <xf numFmtId="0" fontId="7" fillId="0" borderId="0" xfId="12" applyFont="1" applyBorder="1" applyAlignment="1">
      <alignment vertical="center"/>
    </xf>
    <xf numFmtId="0" fontId="25" fillId="0" borderId="1" xfId="12" applyFont="1" applyBorder="1" applyAlignment="1">
      <alignment horizontal="center" vertical="center" wrapText="1"/>
    </xf>
    <xf numFmtId="0" fontId="9" fillId="2" borderId="1" xfId="12" applyFont="1" applyFill="1" applyBorder="1" applyAlignment="1" applyProtection="1">
      <alignment horizontal="right" vertical="center" wrapText="1"/>
    </xf>
    <xf numFmtId="0" fontId="26" fillId="0" borderId="1" xfId="12" applyFont="1" applyBorder="1" applyAlignment="1">
      <alignment horizontal="left" vertical="center" wrapText="1"/>
    </xf>
    <xf numFmtId="0" fontId="36" fillId="2" borderId="1" xfId="12" applyFont="1" applyFill="1" applyBorder="1" applyAlignment="1" applyProtection="1">
      <alignment horizontal="center" vertical="center" wrapText="1"/>
    </xf>
    <xf numFmtId="0" fontId="36" fillId="2" borderId="1" xfId="12" applyFont="1" applyFill="1" applyBorder="1" applyAlignment="1" applyProtection="1">
      <alignment horizontal="right" vertical="center" wrapText="1"/>
    </xf>
    <xf numFmtId="0" fontId="20" fillId="0" borderId="0" xfId="12" applyFont="1" applyBorder="1" applyAlignment="1">
      <alignment vertical="center"/>
    </xf>
    <xf numFmtId="1" fontId="7" fillId="0" borderId="0" xfId="12" applyNumberFormat="1" applyFont="1" applyBorder="1" applyAlignment="1">
      <alignment vertical="center"/>
    </xf>
    <xf numFmtId="0" fontId="30" fillId="0" borderId="0" xfId="14" applyFont="1" applyAlignment="1">
      <alignment vertical="center"/>
    </xf>
    <xf numFmtId="0" fontId="2" fillId="0" borderId="2" xfId="14" applyFont="1" applyBorder="1" applyAlignment="1">
      <alignment vertical="center" wrapText="1"/>
    </xf>
    <xf numFmtId="0" fontId="25" fillId="0" borderId="1" xfId="4" applyFont="1" applyBorder="1" applyAlignment="1">
      <alignment horizontal="center" vertical="center"/>
    </xf>
    <xf numFmtId="0" fontId="1" fillId="0" borderId="0" xfId="14" applyFont="1" applyAlignment="1">
      <alignment vertical="center" wrapText="1"/>
    </xf>
    <xf numFmtId="0" fontId="31" fillId="0" borderId="1" xfId="14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/>
    </xf>
    <xf numFmtId="0" fontId="31" fillId="0" borderId="0" xfId="14" applyFont="1" applyAlignment="1">
      <alignment vertical="center" wrapText="1"/>
    </xf>
    <xf numFmtId="0" fontId="1" fillId="0" borderId="1" xfId="14" applyFont="1" applyBorder="1" applyAlignment="1">
      <alignment vertical="center" wrapText="1"/>
    </xf>
    <xf numFmtId="0" fontId="1" fillId="0" borderId="1" xfId="14" applyNumberFormat="1" applyFont="1" applyBorder="1" applyAlignment="1">
      <alignment vertical="center"/>
    </xf>
    <xf numFmtId="0" fontId="1" fillId="0" borderId="0" xfId="14" applyFont="1" applyAlignment="1">
      <alignment vertical="center"/>
    </xf>
    <xf numFmtId="0" fontId="19" fillId="0" borderId="0" xfId="14" applyFont="1" applyBorder="1" applyAlignment="1">
      <alignment vertical="center"/>
    </xf>
    <xf numFmtId="0" fontId="18" fillId="0" borderId="1" xfId="14" applyFont="1" applyBorder="1" applyAlignment="1">
      <alignment horizontal="center" vertical="center"/>
    </xf>
    <xf numFmtId="0" fontId="41" fillId="0" borderId="6" xfId="14" applyFont="1" applyBorder="1" applyAlignment="1">
      <alignment horizontal="center" vertical="center"/>
    </xf>
    <xf numFmtId="0" fontId="41" fillId="0" borderId="1" xfId="14" applyFont="1" applyBorder="1" applyAlignment="1">
      <alignment horizontal="center" vertical="center"/>
    </xf>
    <xf numFmtId="0" fontId="41" fillId="0" borderId="0" xfId="14" applyFont="1" applyBorder="1" applyAlignment="1">
      <alignment vertical="center"/>
    </xf>
    <xf numFmtId="0" fontId="19" fillId="0" borderId="0" xfId="14" applyFont="1" applyAlignment="1">
      <alignment vertical="center"/>
    </xf>
    <xf numFmtId="0" fontId="19" fillId="0" borderId="0" xfId="14" applyFont="1" applyAlignment="1">
      <alignment vertical="center" wrapText="1"/>
    </xf>
    <xf numFmtId="0" fontId="18" fillId="0" borderId="1" xfId="14" applyFont="1" applyBorder="1" applyAlignment="1">
      <alignment horizontal="center" vertical="center" wrapText="1"/>
    </xf>
    <xf numFmtId="0" fontId="18" fillId="0" borderId="0" xfId="14" applyFont="1" applyAlignment="1">
      <alignment horizontal="left" vertical="center" wrapText="1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0" fontId="14" fillId="0" borderId="0" xfId="1" applyFont="1" applyAlignment="1">
      <alignment vertical="top"/>
    </xf>
    <xf numFmtId="0" fontId="18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21" fillId="0" borderId="1" xfId="1" applyFont="1" applyFill="1" applyBorder="1" applyAlignment="1">
      <alignment horizontal="center" vertical="center" textRotation="90" wrapText="1"/>
    </xf>
    <xf numFmtId="0" fontId="20" fillId="0" borderId="0" xfId="1" applyFont="1" applyFill="1" applyAlignment="1">
      <alignment horizontal="center" vertical="center" textRotation="90" wrapText="1"/>
    </xf>
    <xf numFmtId="0" fontId="12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25" fillId="6" borderId="1" xfId="4" applyFont="1" applyFill="1" applyBorder="1" applyAlignment="1">
      <alignment horizontal="center" vertical="center" wrapText="1"/>
    </xf>
    <xf numFmtId="0" fontId="42" fillId="6" borderId="1" xfId="4" applyFont="1" applyFill="1" applyBorder="1" applyAlignment="1">
      <alignment horizontal="center" vertical="center"/>
    </xf>
    <xf numFmtId="0" fontId="42" fillId="0" borderId="0" xfId="3" applyFont="1" applyAlignment="1">
      <alignment vertical="center"/>
    </xf>
    <xf numFmtId="0" fontId="26" fillId="0" borderId="1" xfId="4" applyFont="1" applyBorder="1" applyAlignment="1">
      <alignment horizontal="center" vertical="center"/>
    </xf>
    <xf numFmtId="0" fontId="26" fillId="0" borderId="1" xfId="4" applyFont="1" applyBorder="1" applyAlignment="1">
      <alignment vertical="center" wrapText="1"/>
    </xf>
    <xf numFmtId="1" fontId="26" fillId="0" borderId="1" xfId="15" applyNumberFormat="1" applyFont="1" applyBorder="1" applyAlignment="1">
      <alignment vertical="center"/>
    </xf>
    <xf numFmtId="1" fontId="26" fillId="0" borderId="1" xfId="4" applyNumberFormat="1" applyFont="1" applyBorder="1" applyAlignment="1">
      <alignment vertical="center"/>
    </xf>
    <xf numFmtId="0" fontId="26" fillId="0" borderId="1" xfId="1" applyFont="1" applyBorder="1"/>
    <xf numFmtId="0" fontId="26" fillId="0" borderId="2" xfId="4" applyFont="1" applyBorder="1" applyAlignment="1">
      <alignment vertical="center" wrapText="1"/>
    </xf>
    <xf numFmtId="0" fontId="26" fillId="0" borderId="5" xfId="3" applyFont="1" applyBorder="1" applyAlignment="1">
      <alignment vertical="center"/>
    </xf>
    <xf numFmtId="0" fontId="25" fillId="0" borderId="6" xfId="4" applyFont="1" applyBorder="1" applyAlignment="1">
      <alignment vertical="center"/>
    </xf>
    <xf numFmtId="1" fontId="25" fillId="6" borderId="1" xfId="15" applyNumberFormat="1" applyFont="1" applyFill="1" applyBorder="1" applyAlignment="1">
      <alignment horizontal="right" vertical="center"/>
    </xf>
    <xf numFmtId="0" fontId="25" fillId="0" borderId="1" xfId="3" applyFont="1" applyBorder="1" applyAlignment="1">
      <alignment horizontal="right" vertical="center"/>
    </xf>
    <xf numFmtId="0" fontId="27" fillId="0" borderId="0" xfId="10" applyFont="1"/>
    <xf numFmtId="165" fontId="23" fillId="0" borderId="0" xfId="3" applyNumberFormat="1" applyFont="1"/>
    <xf numFmtId="0" fontId="23" fillId="0" borderId="5" xfId="3" applyFont="1" applyBorder="1" applyAlignment="1">
      <alignment vertical="center"/>
    </xf>
    <xf numFmtId="0" fontId="24" fillId="0" borderId="4" xfId="3" applyFont="1" applyBorder="1" applyAlignment="1">
      <alignment vertical="top" wrapText="1"/>
    </xf>
    <xf numFmtId="0" fontId="24" fillId="0" borderId="0" xfId="1" applyFont="1" applyAlignment="1">
      <alignment vertical="top"/>
    </xf>
    <xf numFmtId="0" fontId="9" fillId="2" borderId="1" xfId="4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 applyProtection="1">
      <alignment horizontal="right" vertical="center" wrapText="1"/>
    </xf>
    <xf numFmtId="0" fontId="26" fillId="0" borderId="1" xfId="4" applyFont="1" applyBorder="1" applyAlignment="1">
      <alignment horizontal="left" vertical="center" wrapText="1"/>
    </xf>
    <xf numFmtId="0" fontId="10" fillId="2" borderId="1" xfId="4" applyFont="1" applyFill="1" applyBorder="1" applyAlignment="1" applyProtection="1">
      <alignment horizontal="right" vertical="center" wrapText="1"/>
    </xf>
    <xf numFmtId="0" fontId="23" fillId="0" borderId="0" xfId="16" applyFont="1" applyAlignment="1">
      <alignment vertical="top"/>
    </xf>
    <xf numFmtId="0" fontId="7" fillId="0" borderId="0" xfId="16" applyFont="1" applyBorder="1" applyAlignment="1">
      <alignment vertical="center"/>
    </xf>
    <xf numFmtId="0" fontId="6" fillId="0" borderId="0" xfId="16" applyFont="1" applyBorder="1" applyAlignment="1">
      <alignment vertical="center"/>
    </xf>
    <xf numFmtId="0" fontId="26" fillId="0" borderId="1" xfId="16" applyFont="1" applyBorder="1" applyAlignment="1">
      <alignment horizontal="left" vertical="center" wrapText="1"/>
    </xf>
    <xf numFmtId="0" fontId="10" fillId="2" borderId="1" xfId="16" applyFont="1" applyFill="1" applyBorder="1" applyAlignment="1" applyProtection="1">
      <alignment horizontal="center" vertical="center" wrapText="1"/>
    </xf>
    <xf numFmtId="0" fontId="23" fillId="0" borderId="0" xfId="4" applyFont="1" applyAlignment="1">
      <alignment vertical="top"/>
    </xf>
    <xf numFmtId="0" fontId="7" fillId="0" borderId="0" xfId="4" applyFont="1" applyBorder="1" applyAlignment="1">
      <alignment vertical="center"/>
    </xf>
    <xf numFmtId="0" fontId="43" fillId="0" borderId="1" xfId="4" applyFont="1" applyFill="1" applyBorder="1" applyAlignment="1">
      <alignment horizontal="left" vertical="center" wrapText="1"/>
    </xf>
    <xf numFmtId="0" fontId="9" fillId="2" borderId="1" xfId="4" applyFont="1" applyFill="1" applyBorder="1" applyAlignment="1" applyProtection="1">
      <alignment horizontal="right" vertical="center" wrapText="1"/>
    </xf>
    <xf numFmtId="0" fontId="44" fillId="8" borderId="1" xfId="4" applyFont="1" applyFill="1" applyBorder="1" applyAlignment="1" applyProtection="1">
      <alignment horizontal="center" vertical="center" wrapText="1"/>
    </xf>
    <xf numFmtId="0" fontId="44" fillId="8" borderId="1" xfId="4" applyFont="1" applyFill="1" applyBorder="1" applyAlignment="1" applyProtection="1">
      <alignment horizontal="right" vertical="center" wrapText="1"/>
    </xf>
    <xf numFmtId="0" fontId="6" fillId="0" borderId="0" xfId="4" applyFont="1" applyBorder="1" applyAlignment="1">
      <alignment vertical="center"/>
    </xf>
    <xf numFmtId="0" fontId="45" fillId="0" borderId="0" xfId="3" applyFont="1" applyFill="1" applyBorder="1" applyAlignment="1">
      <alignment horizontal="right" vertical="top"/>
    </xf>
    <xf numFmtId="0" fontId="46" fillId="0" borderId="0" xfId="4" applyFont="1" applyFill="1" applyBorder="1" applyAlignment="1">
      <alignment vertical="top"/>
    </xf>
    <xf numFmtId="0" fontId="47" fillId="0" borderId="1" xfId="4" applyFont="1" applyFill="1" applyBorder="1" applyAlignment="1" applyProtection="1">
      <alignment horizontal="right" vertical="center" wrapText="1"/>
    </xf>
    <xf numFmtId="0" fontId="7" fillId="0" borderId="0" xfId="4" applyFont="1" applyFill="1" applyBorder="1" applyAlignment="1">
      <alignment vertical="center"/>
    </xf>
    <xf numFmtId="0" fontId="25" fillId="0" borderId="1" xfId="4" applyFont="1" applyBorder="1" applyAlignment="1">
      <alignment horizontal="center" vertical="center" wrapText="1"/>
    </xf>
    <xf numFmtId="0" fontId="36" fillId="2" borderId="1" xfId="4" applyFont="1" applyFill="1" applyBorder="1" applyAlignment="1" applyProtection="1">
      <alignment horizontal="center" vertical="center" wrapText="1"/>
    </xf>
    <xf numFmtId="0" fontId="36" fillId="2" borderId="1" xfId="4" applyFont="1" applyFill="1" applyBorder="1" applyAlignment="1" applyProtection="1">
      <alignment horizontal="right" vertical="center" wrapText="1"/>
    </xf>
    <xf numFmtId="0" fontId="20" fillId="0" borderId="0" xfId="4" applyFont="1" applyBorder="1" applyAlignment="1">
      <alignment vertical="center"/>
    </xf>
    <xf numFmtId="1" fontId="9" fillId="2" borderId="1" xfId="4" applyNumberFormat="1" applyFont="1" applyFill="1" applyBorder="1" applyAlignment="1" applyProtection="1">
      <alignment horizontal="right" vertical="center" wrapText="1"/>
    </xf>
    <xf numFmtId="1" fontId="36" fillId="2" borderId="1" xfId="4" applyNumberFormat="1" applyFont="1" applyFill="1" applyBorder="1" applyAlignment="1" applyProtection="1">
      <alignment horizontal="right" vertical="center" wrapText="1"/>
    </xf>
    <xf numFmtId="0" fontId="14" fillId="0" borderId="0" xfId="17" applyFont="1" applyBorder="1" applyAlignment="1">
      <alignment vertical="center" wrapText="1"/>
    </xf>
    <xf numFmtId="0" fontId="14" fillId="0" borderId="0" xfId="17" applyFont="1" applyAlignment="1">
      <alignment horizontal="center" vertical="center" wrapText="1"/>
    </xf>
    <xf numFmtId="0" fontId="7" fillId="6" borderId="0" xfId="17" applyFont="1" applyFill="1"/>
    <xf numFmtId="0" fontId="6" fillId="6" borderId="1" xfId="17" applyFont="1" applyFill="1" applyBorder="1" applyAlignment="1">
      <alignment horizontal="center" vertical="center" wrapText="1"/>
    </xf>
    <xf numFmtId="0" fontId="7" fillId="0" borderId="1" xfId="17" applyFont="1" applyBorder="1" applyAlignment="1">
      <alignment horizontal="center" vertical="center"/>
    </xf>
    <xf numFmtId="0" fontId="7" fillId="0" borderId="1" xfId="17" applyFont="1" applyBorder="1" applyAlignment="1">
      <alignment vertical="center" wrapText="1"/>
    </xf>
    <xf numFmtId="1" fontId="7" fillId="0" borderId="1" xfId="17" applyNumberFormat="1" applyFont="1" applyBorder="1" applyAlignment="1">
      <alignment horizontal="center" vertical="center"/>
    </xf>
    <xf numFmtId="0" fontId="7" fillId="0" borderId="0" xfId="17" applyFont="1" applyAlignment="1">
      <alignment vertical="center"/>
    </xf>
    <xf numFmtId="0" fontId="7" fillId="0" borderId="1" xfId="17" applyFont="1" applyBorder="1" applyAlignment="1">
      <alignment vertical="center"/>
    </xf>
    <xf numFmtId="0" fontId="5" fillId="0" borderId="1" xfId="17" applyFont="1" applyBorder="1" applyAlignment="1">
      <alignment horizontal="center" vertical="center"/>
    </xf>
    <xf numFmtId="0" fontId="9" fillId="0" borderId="1" xfId="17" applyFont="1" applyBorder="1" applyAlignment="1">
      <alignment vertical="center"/>
    </xf>
    <xf numFmtId="0" fontId="7" fillId="0" borderId="0" xfId="4" applyFont="1" applyAlignment="1">
      <alignment vertical="center" wrapText="1"/>
    </xf>
    <xf numFmtId="0" fontId="7" fillId="0" borderId="1" xfId="4" applyFont="1" applyBorder="1" applyAlignment="1">
      <alignment horizontal="left" vertical="center" wrapText="1"/>
    </xf>
    <xf numFmtId="0" fontId="7" fillId="0" borderId="1" xfId="4" applyFont="1" applyBorder="1" applyAlignment="1">
      <alignment vertical="center" wrapText="1"/>
    </xf>
    <xf numFmtId="1" fontId="6" fillId="9" borderId="1" xfId="17" applyNumberFormat="1" applyFont="1" applyFill="1" applyBorder="1" applyAlignment="1">
      <alignment horizontal="center" vertical="center"/>
    </xf>
    <xf numFmtId="0" fontId="6" fillId="6" borderId="0" xfId="17" applyFont="1" applyFill="1" applyAlignment="1">
      <alignment vertical="center"/>
    </xf>
    <xf numFmtId="0" fontId="48" fillId="0" borderId="0" xfId="17" applyFont="1" applyBorder="1"/>
    <xf numFmtId="0" fontId="48" fillId="0" borderId="0" xfId="17" applyFont="1"/>
    <xf numFmtId="0" fontId="7" fillId="0" borderId="0" xfId="17" applyFont="1"/>
    <xf numFmtId="0" fontId="7" fillId="0" borderId="1" xfId="4" applyFont="1" applyBorder="1" applyAlignment="1">
      <alignment vertical="center"/>
    </xf>
    <xf numFmtId="0" fontId="25" fillId="0" borderId="0" xfId="1" applyFont="1" applyAlignment="1">
      <alignment vertical="center" wrapText="1"/>
    </xf>
    <xf numFmtId="0" fontId="26" fillId="0" borderId="0" xfId="1" applyFont="1" applyAlignment="1">
      <alignment vertical="center"/>
    </xf>
    <xf numFmtId="0" fontId="26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vertical="center" wrapText="1"/>
    </xf>
    <xf numFmtId="0" fontId="26" fillId="0" borderId="1" xfId="1" applyFont="1" applyBorder="1" applyAlignment="1">
      <alignment horizontal="right" vertical="center"/>
    </xf>
    <xf numFmtId="0" fontId="37" fillId="0" borderId="1" xfId="1" applyFont="1" applyBorder="1" applyAlignment="1">
      <alignment vertical="center"/>
    </xf>
    <xf numFmtId="0" fontId="25" fillId="0" borderId="0" xfId="1" applyFont="1" applyAlignment="1">
      <alignment vertical="center"/>
    </xf>
    <xf numFmtId="1" fontId="26" fillId="0" borderId="0" xfId="1" applyNumberFormat="1" applyFont="1" applyAlignment="1">
      <alignment horizontal="center"/>
    </xf>
    <xf numFmtId="2" fontId="26" fillId="0" borderId="0" xfId="1" applyNumberFormat="1" applyFont="1" applyAlignment="1">
      <alignment horizontal="center"/>
    </xf>
    <xf numFmtId="165" fontId="26" fillId="0" borderId="0" xfId="1" applyNumberFormat="1" applyFont="1" applyAlignment="1">
      <alignment horizontal="center"/>
    </xf>
    <xf numFmtId="0" fontId="5" fillId="0" borderId="0" xfId="4" applyFont="1"/>
    <xf numFmtId="0" fontId="7" fillId="0" borderId="0" xfId="4" applyFont="1"/>
    <xf numFmtId="0" fontId="6" fillId="6" borderId="1" xfId="4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165" fontId="7" fillId="0" borderId="1" xfId="4" applyNumberFormat="1" applyFont="1" applyBorder="1" applyAlignment="1">
      <alignment horizontal="center" vertical="center"/>
    </xf>
    <xf numFmtId="165" fontId="5" fillId="0" borderId="0" xfId="4" applyNumberFormat="1" applyFont="1" applyAlignment="1">
      <alignment vertical="center"/>
    </xf>
    <xf numFmtId="0" fontId="5" fillId="0" borderId="0" xfId="4" applyFont="1" applyAlignment="1">
      <alignment vertical="center"/>
    </xf>
    <xf numFmtId="0" fontId="7" fillId="0" borderId="0" xfId="4" applyFont="1" applyBorder="1" applyAlignment="1">
      <alignment vertical="center" wrapText="1"/>
    </xf>
    <xf numFmtId="0" fontId="13" fillId="6" borderId="5" xfId="3" applyFont="1" applyFill="1" applyBorder="1" applyAlignment="1">
      <alignment vertical="center"/>
    </xf>
    <xf numFmtId="0" fontId="14" fillId="6" borderId="6" xfId="4" applyFont="1" applyFill="1" applyBorder="1" applyAlignment="1">
      <alignment vertical="center"/>
    </xf>
    <xf numFmtId="165" fontId="6" fillId="6" borderId="1" xfId="4" applyNumberFormat="1" applyFont="1" applyFill="1" applyBorder="1" applyAlignment="1">
      <alignment horizontal="center" vertical="center"/>
    </xf>
    <xf numFmtId="0" fontId="6" fillId="6" borderId="0" xfId="4" applyFont="1" applyFill="1" applyAlignment="1">
      <alignment vertical="center"/>
    </xf>
    <xf numFmtId="165" fontId="5" fillId="0" borderId="0" xfId="4" applyNumberFormat="1" applyFont="1"/>
    <xf numFmtId="2" fontId="23" fillId="0" borderId="0" xfId="1" applyNumberFormat="1" applyFont="1"/>
    <xf numFmtId="2" fontId="17" fillId="0" borderId="0" xfId="3" applyNumberFormat="1" applyAlignment="1">
      <alignment vertical="center"/>
    </xf>
    <xf numFmtId="165" fontId="19" fillId="0" borderId="0" xfId="6" applyNumberFormat="1" applyFont="1" applyAlignment="1">
      <alignment vertical="center"/>
    </xf>
    <xf numFmtId="0" fontId="1" fillId="0" borderId="0" xfId="19" applyAlignment="1">
      <alignment vertical="center"/>
    </xf>
    <xf numFmtId="0" fontId="2" fillId="0" borderId="1" xfId="19" applyFont="1" applyBorder="1" applyAlignment="1">
      <alignment horizontal="center" vertical="center" wrapText="1"/>
    </xf>
    <xf numFmtId="0" fontId="2" fillId="0" borderId="1" xfId="19" applyFont="1" applyBorder="1" applyAlignment="1">
      <alignment horizontal="center" vertical="center" textRotation="90" wrapText="1"/>
    </xf>
    <xf numFmtId="0" fontId="2" fillId="0" borderId="0" xfId="19" applyFont="1" applyAlignment="1">
      <alignment horizontal="center" vertical="center" wrapText="1"/>
    </xf>
    <xf numFmtId="0" fontId="1" fillId="0" borderId="1" xfId="19" applyBorder="1" applyAlignment="1">
      <alignment horizontal="left" vertical="center"/>
    </xf>
    <xf numFmtId="0" fontId="1" fillId="0" borderId="1" xfId="19" applyNumberFormat="1" applyBorder="1" applyAlignment="1">
      <alignment vertical="center"/>
    </xf>
    <xf numFmtId="0" fontId="2" fillId="0" borderId="1" xfId="19" applyNumberFormat="1" applyFont="1" applyBorder="1" applyAlignment="1">
      <alignment vertical="center"/>
    </xf>
    <xf numFmtId="0" fontId="1" fillId="0" borderId="1" xfId="19" applyFont="1" applyBorder="1" applyAlignment="1">
      <alignment horizontal="left" vertical="center"/>
    </xf>
    <xf numFmtId="0" fontId="2" fillId="0" borderId="1" xfId="19" applyFont="1" applyBorder="1" applyAlignment="1">
      <alignment horizontal="left" vertical="center"/>
    </xf>
    <xf numFmtId="0" fontId="2" fillId="0" borderId="0" xfId="19" applyFont="1" applyAlignment="1">
      <alignment vertical="center"/>
    </xf>
    <xf numFmtId="0" fontId="6" fillId="6" borderId="1" xfId="17" applyFont="1" applyFill="1" applyBorder="1" applyAlignment="1">
      <alignment horizontal="center" vertical="center" wrapText="1" shrinkToFit="1"/>
    </xf>
    <xf numFmtId="0" fontId="6" fillId="6" borderId="1" xfId="17" applyFont="1" applyFill="1" applyBorder="1" applyAlignment="1">
      <alignment horizontal="center" vertical="center"/>
    </xf>
    <xf numFmtId="2" fontId="7" fillId="0" borderId="1" xfId="17" applyNumberFormat="1" applyFont="1" applyBorder="1" applyAlignment="1">
      <alignment horizontal="center" vertical="center"/>
    </xf>
    <xf numFmtId="2" fontId="6" fillId="6" borderId="1" xfId="17" applyNumberFormat="1" applyFont="1" applyFill="1" applyBorder="1" applyAlignment="1">
      <alignment horizontal="center" vertical="center"/>
    </xf>
    <xf numFmtId="1" fontId="7" fillId="0" borderId="0" xfId="6" applyNumberFormat="1" applyFont="1" applyFill="1" applyBorder="1"/>
    <xf numFmtId="0" fontId="14" fillId="0" borderId="0" xfId="18" applyFont="1" applyAlignment="1">
      <alignment horizontal="right" vertical="top"/>
    </xf>
    <xf numFmtId="1" fontId="26" fillId="0" borderId="0" xfId="1" applyNumberFormat="1" applyFont="1" applyAlignment="1">
      <alignment vertical="center"/>
    </xf>
    <xf numFmtId="0" fontId="11" fillId="0" borderId="3" xfId="1" applyFont="1" applyBorder="1" applyAlignment="1">
      <alignment horizontal="left" wrapText="1"/>
    </xf>
    <xf numFmtId="0" fontId="4" fillId="2" borderId="4" xfId="1" applyFont="1" applyFill="1" applyBorder="1" applyAlignment="1" applyProtection="1">
      <alignment horizontal="left" vertical="top" wrapText="1"/>
    </xf>
    <xf numFmtId="0" fontId="6" fillId="0" borderId="1" xfId="3" applyFont="1" applyBorder="1" applyAlignment="1">
      <alignment horizontal="center" vertical="center"/>
    </xf>
    <xf numFmtId="0" fontId="18" fillId="0" borderId="1" xfId="2" applyFont="1" applyBorder="1" applyAlignment="1">
      <alignment horizontal="center"/>
    </xf>
    <xf numFmtId="0" fontId="14" fillId="0" borderId="4" xfId="4" applyFont="1" applyBorder="1" applyAlignment="1">
      <alignment horizontal="center" vertical="center" wrapText="1"/>
    </xf>
    <xf numFmtId="0" fontId="14" fillId="0" borderId="5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14" fillId="0" borderId="4" xfId="18" applyFont="1" applyBorder="1" applyAlignment="1">
      <alignment horizontal="left" vertical="top" wrapText="1"/>
    </xf>
    <xf numFmtId="0" fontId="29" fillId="0" borderId="4" xfId="19" applyFont="1" applyBorder="1" applyAlignment="1">
      <alignment horizontal="left" vertical="top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left" vertical="top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24" fillId="0" borderId="5" xfId="3" applyFont="1" applyBorder="1" applyAlignment="1">
      <alignment horizontal="center" vertical="center" wrapText="1"/>
    </xf>
    <xf numFmtId="0" fontId="24" fillId="0" borderId="8" xfId="3" applyFont="1" applyBorder="1" applyAlignment="1">
      <alignment horizontal="center" vertical="center" wrapText="1"/>
    </xf>
    <xf numFmtId="0" fontId="24" fillId="0" borderId="6" xfId="3" applyFont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/>
    </xf>
    <xf numFmtId="0" fontId="24" fillId="0" borderId="2" xfId="3" applyFont="1" applyBorder="1" applyAlignment="1">
      <alignment horizontal="center" vertical="center" wrapText="1"/>
    </xf>
    <xf numFmtId="0" fontId="24" fillId="0" borderId="7" xfId="3" applyFont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 wrapText="1"/>
    </xf>
    <xf numFmtId="0" fontId="25" fillId="0" borderId="5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6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 vertical="center"/>
    </xf>
    <xf numFmtId="0" fontId="25" fillId="0" borderId="2" xfId="3" applyFont="1" applyBorder="1" applyAlignment="1">
      <alignment horizontal="center" vertical="center" wrapText="1"/>
    </xf>
    <xf numFmtId="0" fontId="25" fillId="0" borderId="7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5" fillId="0" borderId="2" xfId="3" applyFont="1" applyBorder="1" applyAlignment="1">
      <alignment horizontal="center" vertical="center" textRotation="90" wrapText="1"/>
    </xf>
    <xf numFmtId="0" fontId="25" fillId="0" borderId="7" xfId="3" applyFont="1" applyBorder="1" applyAlignment="1">
      <alignment horizontal="center" vertical="center" textRotation="90" wrapText="1"/>
    </xf>
    <xf numFmtId="0" fontId="29" fillId="0" borderId="4" xfId="6" applyFont="1" applyBorder="1" applyAlignment="1">
      <alignment horizontal="left" vertical="center" wrapText="1"/>
    </xf>
    <xf numFmtId="0" fontId="3" fillId="0" borderId="4" xfId="1" applyBorder="1"/>
    <xf numFmtId="0" fontId="29" fillId="0" borderId="4" xfId="6" applyFont="1" applyBorder="1" applyAlignment="1">
      <alignment horizontal="left" vertical="center"/>
    </xf>
    <xf numFmtId="0" fontId="2" fillId="0" borderId="1" xfId="6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5" fillId="0" borderId="4" xfId="6" applyFont="1" applyBorder="1" applyAlignment="1">
      <alignment horizontal="center" vertical="top" wrapText="1"/>
    </xf>
    <xf numFmtId="0" fontId="15" fillId="0" borderId="4" xfId="6" applyFont="1" applyBorder="1" applyAlignment="1">
      <alignment horizontal="center" vertical="top"/>
    </xf>
    <xf numFmtId="0" fontId="18" fillId="0" borderId="9" xfId="6" applyFont="1" applyBorder="1" applyAlignment="1">
      <alignment horizontal="center" vertical="center"/>
    </xf>
    <xf numFmtId="0" fontId="18" fillId="0" borderId="10" xfId="6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/>
    </xf>
    <xf numFmtId="0" fontId="18" fillId="0" borderId="1" xfId="6" applyFont="1" applyBorder="1" applyAlignment="1">
      <alignment horizontal="center" vertical="center"/>
    </xf>
    <xf numFmtId="0" fontId="18" fillId="0" borderId="1" xfId="6" applyFont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center" wrapText="1"/>
    </xf>
    <xf numFmtId="0" fontId="25" fillId="0" borderId="5" xfId="1" applyFont="1" applyBorder="1" applyAlignment="1">
      <alignment horizontal="center" vertical="center"/>
    </xf>
    <xf numFmtId="0" fontId="25" fillId="0" borderId="8" xfId="1" applyFont="1" applyBorder="1" applyAlignment="1">
      <alignment horizontal="center" vertical="center"/>
    </xf>
    <xf numFmtId="0" fontId="25" fillId="0" borderId="6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24" fillId="0" borderId="4" xfId="3" applyFont="1" applyBorder="1" applyAlignment="1">
      <alignment horizontal="left" vertical="top"/>
    </xf>
    <xf numFmtId="0" fontId="25" fillId="0" borderId="2" xfId="1" applyFont="1" applyBorder="1" applyAlignment="1">
      <alignment horizontal="center" vertical="center" wrapText="1"/>
    </xf>
    <xf numFmtId="0" fontId="25" fillId="0" borderId="7" xfId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6" xfId="1" applyFont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/>
    </xf>
    <xf numFmtId="0" fontId="14" fillId="0" borderId="4" xfId="6" applyFont="1" applyFill="1" applyBorder="1" applyAlignment="1">
      <alignment horizontal="left" vertical="top" wrapText="1"/>
    </xf>
    <xf numFmtId="0" fontId="6" fillId="0" borderId="2" xfId="6" applyFont="1" applyFill="1" applyBorder="1" applyAlignment="1">
      <alignment vertical="center" wrapText="1"/>
    </xf>
    <xf numFmtId="0" fontId="6" fillId="0" borderId="7" xfId="6" applyFont="1" applyFill="1" applyBorder="1" applyAlignment="1">
      <alignment vertical="center" wrapText="1"/>
    </xf>
    <xf numFmtId="0" fontId="6" fillId="0" borderId="1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top"/>
    </xf>
    <xf numFmtId="0" fontId="15" fillId="0" borderId="4" xfId="6" applyFont="1" applyBorder="1" applyAlignment="1">
      <alignment horizontal="left" vertical="center" wrapText="1"/>
    </xf>
    <xf numFmtId="0" fontId="14" fillId="0" borderId="4" xfId="4" applyFont="1" applyBorder="1" applyAlignment="1">
      <alignment horizontal="center" vertical="center"/>
    </xf>
    <xf numFmtId="0" fontId="6" fillId="6" borderId="2" xfId="4" applyFont="1" applyFill="1" applyBorder="1" applyAlignment="1">
      <alignment horizontal="center" vertical="center" wrapText="1"/>
    </xf>
    <xf numFmtId="0" fontId="6" fillId="6" borderId="7" xfId="4" applyFont="1" applyFill="1" applyBorder="1" applyAlignment="1">
      <alignment horizontal="center" vertical="center" wrapText="1"/>
    </xf>
    <xf numFmtId="0" fontId="6" fillId="6" borderId="1" xfId="4" applyFont="1" applyFill="1" applyBorder="1" applyAlignment="1">
      <alignment horizontal="center" vertical="center" wrapText="1"/>
    </xf>
    <xf numFmtId="0" fontId="14" fillId="0" borderId="0" xfId="17" applyFont="1" applyBorder="1" applyAlignment="1">
      <alignment horizontal="center" vertical="center" wrapText="1"/>
    </xf>
    <xf numFmtId="0" fontId="6" fillId="9" borderId="5" xfId="17" applyFont="1" applyFill="1" applyBorder="1" applyAlignment="1">
      <alignment horizontal="center" vertical="center"/>
    </xf>
    <xf numFmtId="0" fontId="6" fillId="9" borderId="6" xfId="17" applyFont="1" applyFill="1" applyBorder="1" applyAlignment="1">
      <alignment horizontal="center" vertical="center"/>
    </xf>
    <xf numFmtId="0" fontId="24" fillId="0" borderId="4" xfId="1" applyFont="1" applyBorder="1" applyAlignment="1">
      <alignment horizontal="left" vertical="top" wrapText="1"/>
    </xf>
    <xf numFmtId="0" fontId="24" fillId="0" borderId="4" xfId="1" applyFont="1" applyBorder="1" applyAlignment="1">
      <alignment horizontal="left" vertical="top"/>
    </xf>
    <xf numFmtId="0" fontId="25" fillId="0" borderId="13" xfId="1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 wrapText="1"/>
    </xf>
    <xf numFmtId="0" fontId="25" fillId="0" borderId="11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7" fillId="0" borderId="1" xfId="1" applyFont="1" applyBorder="1" applyAlignment="1">
      <alignment vertical="center"/>
    </xf>
    <xf numFmtId="0" fontId="10" fillId="2" borderId="9" xfId="1" applyFont="1" applyFill="1" applyBorder="1" applyAlignment="1" applyProtection="1">
      <alignment horizontal="center" vertical="center" wrapText="1"/>
    </xf>
    <xf numFmtId="0" fontId="10" fillId="2" borderId="3" xfId="1" applyFont="1" applyFill="1" applyBorder="1" applyAlignment="1" applyProtection="1">
      <alignment horizontal="center" vertical="center" wrapText="1"/>
    </xf>
    <xf numFmtId="0" fontId="10" fillId="2" borderId="10" xfId="1" applyFont="1" applyFill="1" applyBorder="1" applyAlignment="1" applyProtection="1">
      <alignment horizontal="center" vertical="center" wrapText="1"/>
    </xf>
    <xf numFmtId="0" fontId="10" fillId="2" borderId="1" xfId="4" applyFont="1" applyFill="1" applyBorder="1" applyAlignment="1" applyProtection="1">
      <alignment horizontal="center" vertical="center" wrapText="1"/>
    </xf>
    <xf numFmtId="0" fontId="7" fillId="0" borderId="1" xfId="4" applyFont="1" applyBorder="1" applyAlignment="1">
      <alignment vertical="center"/>
    </xf>
    <xf numFmtId="0" fontId="24" fillId="0" borderId="4" xfId="3" applyFont="1" applyBorder="1" applyAlignment="1">
      <alignment horizontal="left" vertical="top" wrapText="1"/>
    </xf>
    <xf numFmtId="0" fontId="10" fillId="2" borderId="2" xfId="1" applyFont="1" applyFill="1" applyBorder="1" applyAlignment="1" applyProtection="1">
      <alignment horizontal="center" vertical="center" wrapText="1"/>
    </xf>
    <xf numFmtId="0" fontId="10" fillId="2" borderId="7" xfId="1" applyFont="1" applyFill="1" applyBorder="1" applyAlignment="1" applyProtection="1">
      <alignment horizontal="center" vertical="center" wrapText="1"/>
    </xf>
    <xf numFmtId="0" fontId="10" fillId="2" borderId="2" xfId="16" applyFont="1" applyFill="1" applyBorder="1" applyAlignment="1" applyProtection="1">
      <alignment horizontal="center" vertical="center" wrapText="1"/>
    </xf>
    <xf numFmtId="0" fontId="10" fillId="2" borderId="7" xfId="16" applyFont="1" applyFill="1" applyBorder="1" applyAlignment="1" applyProtection="1">
      <alignment horizontal="center" vertical="center" wrapText="1"/>
    </xf>
    <xf numFmtId="0" fontId="6" fillId="6" borderId="2" xfId="17" applyFont="1" applyFill="1" applyBorder="1" applyAlignment="1">
      <alignment horizontal="center" vertical="center" wrapText="1"/>
    </xf>
    <xf numFmtId="0" fontId="6" fillId="6" borderId="7" xfId="17" applyFont="1" applyFill="1" applyBorder="1" applyAlignment="1">
      <alignment horizontal="center" vertical="center" wrapText="1"/>
    </xf>
    <xf numFmtId="0" fontId="6" fillId="6" borderId="5" xfId="17" applyFont="1" applyFill="1" applyBorder="1" applyAlignment="1">
      <alignment horizontal="center" vertical="center" wrapText="1"/>
    </xf>
    <xf numFmtId="0" fontId="6" fillId="6" borderId="6" xfId="17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25" fillId="0" borderId="1" xfId="11" applyFont="1" applyBorder="1" applyAlignment="1">
      <alignment horizontal="center" vertical="center" wrapText="1"/>
    </xf>
    <xf numFmtId="0" fontId="45" fillId="0" borderId="4" xfId="3" applyFont="1" applyFill="1" applyBorder="1" applyAlignment="1">
      <alignment horizontal="left" vertical="top" wrapText="1"/>
    </xf>
    <xf numFmtId="0" fontId="45" fillId="0" borderId="4" xfId="3" applyFont="1" applyFill="1" applyBorder="1" applyAlignment="1">
      <alignment horizontal="left" vertical="top"/>
    </xf>
    <xf numFmtId="0" fontId="10" fillId="2" borderId="9" xfId="4" applyFont="1" applyFill="1" applyBorder="1" applyAlignment="1" applyProtection="1">
      <alignment horizontal="center" vertical="center" wrapText="1"/>
    </xf>
    <xf numFmtId="0" fontId="10" fillId="2" borderId="3" xfId="4" applyFont="1" applyFill="1" applyBorder="1" applyAlignment="1" applyProtection="1">
      <alignment horizontal="center" vertical="center" wrapText="1"/>
    </xf>
    <xf numFmtId="0" fontId="10" fillId="2" borderId="10" xfId="4" applyFont="1" applyFill="1" applyBorder="1" applyAlignment="1" applyProtection="1">
      <alignment horizontal="center" vertical="center" wrapText="1"/>
    </xf>
    <xf numFmtId="0" fontId="24" fillId="0" borderId="8" xfId="3" applyFont="1" applyBorder="1" applyAlignment="1">
      <alignment horizontal="left" vertical="top" wrapText="1"/>
    </xf>
    <xf numFmtId="0" fontId="25" fillId="0" borderId="1" xfId="4" applyFont="1" applyBorder="1" applyAlignment="1">
      <alignment horizontal="center" vertical="center" wrapText="1"/>
    </xf>
    <xf numFmtId="0" fontId="25" fillId="0" borderId="1" xfId="12" applyFont="1" applyBorder="1" applyAlignment="1">
      <alignment horizontal="center" vertical="center" wrapText="1"/>
    </xf>
    <xf numFmtId="0" fontId="40" fillId="0" borderId="5" xfId="13" applyFont="1" applyFill="1" applyBorder="1" applyAlignment="1">
      <alignment horizontal="center" vertical="center" wrapText="1"/>
    </xf>
    <xf numFmtId="0" fontId="40" fillId="0" borderId="6" xfId="13" applyFont="1" applyFill="1" applyBorder="1" applyAlignment="1">
      <alignment horizontal="center" vertical="center" wrapText="1"/>
    </xf>
    <xf numFmtId="0" fontId="24" fillId="0" borderId="1" xfId="10" applyFont="1" applyBorder="1" applyAlignment="1">
      <alignment horizontal="center" vertical="center"/>
    </xf>
    <xf numFmtId="0" fontId="24" fillId="0" borderId="4" xfId="3" applyFont="1" applyBorder="1" applyAlignment="1">
      <alignment vertical="center" wrapText="1"/>
    </xf>
    <xf numFmtId="0" fontId="15" fillId="0" borderId="4" xfId="14" applyFont="1" applyBorder="1" applyAlignment="1">
      <alignment horizontal="center" vertical="top" wrapText="1"/>
    </xf>
    <xf numFmtId="0" fontId="15" fillId="0" borderId="4" xfId="14" applyFont="1" applyBorder="1" applyAlignment="1">
      <alignment horizontal="center" vertical="top"/>
    </xf>
    <xf numFmtId="0" fontId="18" fillId="0" borderId="9" xfId="14" applyFont="1" applyBorder="1" applyAlignment="1">
      <alignment horizontal="center" vertical="center"/>
    </xf>
    <xf numFmtId="0" fontId="18" fillId="0" borderId="10" xfId="14" applyFont="1" applyBorder="1" applyAlignment="1">
      <alignment horizontal="center" vertical="center"/>
    </xf>
    <xf numFmtId="0" fontId="41" fillId="0" borderId="5" xfId="14" applyFont="1" applyBorder="1" applyAlignment="1">
      <alignment horizontal="center" vertical="center"/>
    </xf>
    <xf numFmtId="0" fontId="41" fillId="0" borderId="6" xfId="14" applyFont="1" applyBorder="1" applyAlignment="1">
      <alignment horizontal="center" vertical="center"/>
    </xf>
    <xf numFmtId="0" fontId="18" fillId="0" borderId="1" xfId="14" applyFont="1" applyBorder="1" applyAlignment="1">
      <alignment horizontal="center" vertical="center"/>
    </xf>
    <xf numFmtId="0" fontId="18" fillId="0" borderId="1" xfId="14" applyFont="1" applyBorder="1" applyAlignment="1">
      <alignment horizontal="center" vertical="center" wrapText="1"/>
    </xf>
    <xf numFmtId="0" fontId="18" fillId="0" borderId="2" xfId="6" applyFont="1" applyBorder="1" applyAlignment="1">
      <alignment horizontal="center" vertical="center" wrapText="1"/>
    </xf>
    <xf numFmtId="0" fontId="18" fillId="0" borderId="13" xfId="6" applyFont="1" applyBorder="1" applyAlignment="1">
      <alignment horizontal="center" vertical="center" wrapText="1"/>
    </xf>
    <xf numFmtId="0" fontId="18" fillId="0" borderId="7" xfId="6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5" fillId="0" borderId="4" xfId="4" applyFont="1" applyBorder="1" applyAlignment="1">
      <alignment horizontal="center" vertical="center" wrapText="1"/>
    </xf>
    <xf numFmtId="0" fontId="25" fillId="0" borderId="4" xfId="4" applyFont="1" applyBorder="1" applyAlignment="1">
      <alignment horizontal="center" vertical="center"/>
    </xf>
    <xf numFmtId="0" fontId="25" fillId="6" borderId="2" xfId="4" applyFont="1" applyFill="1" applyBorder="1" applyAlignment="1">
      <alignment horizontal="center" vertical="center" wrapText="1"/>
    </xf>
    <xf numFmtId="0" fontId="25" fillId="6" borderId="7" xfId="4" applyFont="1" applyFill="1" applyBorder="1" applyAlignment="1">
      <alignment horizontal="center" vertical="center" wrapText="1"/>
    </xf>
    <xf numFmtId="0" fontId="25" fillId="6" borderId="1" xfId="4" applyFont="1" applyFill="1" applyBorder="1" applyAlignment="1">
      <alignment horizontal="center" vertical="center" wrapText="1"/>
    </xf>
  </cellXfs>
  <cellStyles count="20">
    <cellStyle name="Normal" xfId="0" builtinId="0"/>
    <cellStyle name="Normal 2" xfId="1"/>
    <cellStyle name="Normal 2 2" xfId="3"/>
    <cellStyle name="Normal 2 3" xfId="5"/>
    <cellStyle name="Normal 2 4" xfId="10"/>
    <cellStyle name="Normal 3 2" xfId="2"/>
    <cellStyle name="Normal 3 2 2" xfId="4"/>
    <cellStyle name="Normal 3 3" xfId="11"/>
    <cellStyle name="Normal 3 3 2" xfId="12"/>
    <cellStyle name="Normal 3 4" xfId="16"/>
    <cellStyle name="Normal 3 5" xfId="9"/>
    <cellStyle name="Normal 4 2" xfId="17"/>
    <cellStyle name="Normal 5" xfId="15"/>
    <cellStyle name="Normal 7" xfId="6"/>
    <cellStyle name="Normal 7 2" xfId="19"/>
    <cellStyle name="Normal 7 3" xfId="14"/>
    <cellStyle name="Normal 7 4" xfId="7"/>
    <cellStyle name="Normal 7 5" xfId="8"/>
    <cellStyle name="Normal 8 2" xfId="18"/>
    <cellStyle name="Normal_Sheet6 (2)" xfId="13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O37"/>
  <sheetViews>
    <sheetView tabSelected="1" view="pageBreakPreview" zoomScaleSheetLayoutView="100" workbookViewId="0">
      <selection activeCell="D32" sqref="D32"/>
    </sheetView>
  </sheetViews>
  <sheetFormatPr defaultRowHeight="14.25"/>
  <cols>
    <col min="1" max="1" width="19.140625" style="15" bestFit="1" customWidth="1"/>
    <col min="2" max="2" width="5.28515625" style="15" customWidth="1"/>
    <col min="3" max="7" width="5.85546875" style="15" customWidth="1"/>
    <col min="8" max="9" width="6.140625" style="15" customWidth="1"/>
    <col min="10" max="11" width="5.85546875" style="15" customWidth="1"/>
    <col min="12" max="12" width="5" style="15" customWidth="1"/>
    <col min="13" max="14" width="7.5703125" style="15" customWidth="1"/>
    <col min="15" max="15" width="10.5703125" style="15" bestFit="1" customWidth="1"/>
    <col min="16" max="16384" width="9.140625" style="15"/>
  </cols>
  <sheetData>
    <row r="1" spans="1:15" s="4" customFormat="1" ht="23.25" customHeight="1">
      <c r="A1" s="1" t="s">
        <v>34</v>
      </c>
      <c r="B1" s="2" t="s">
        <v>35</v>
      </c>
      <c r="C1" s="3"/>
      <c r="D1" s="3"/>
      <c r="E1" s="3"/>
      <c r="F1" s="3"/>
      <c r="G1" s="3"/>
      <c r="H1" s="3"/>
      <c r="I1" s="3"/>
    </row>
    <row r="2" spans="1:15" s="8" customFormat="1" ht="116.25" customHeight="1">
      <c r="A2" s="5" t="s">
        <v>36</v>
      </c>
      <c r="B2" s="6" t="s">
        <v>37</v>
      </c>
      <c r="C2" s="6" t="s">
        <v>38</v>
      </c>
      <c r="D2" s="6" t="s">
        <v>39</v>
      </c>
      <c r="E2" s="6" t="s">
        <v>40</v>
      </c>
      <c r="F2" s="6" t="s">
        <v>41</v>
      </c>
      <c r="G2" s="6" t="s">
        <v>42</v>
      </c>
      <c r="H2" s="6" t="s">
        <v>43</v>
      </c>
      <c r="I2" s="6" t="s">
        <v>44</v>
      </c>
      <c r="J2" s="6" t="s">
        <v>45</v>
      </c>
      <c r="K2" s="6" t="s">
        <v>46</v>
      </c>
      <c r="L2" s="6" t="s">
        <v>47</v>
      </c>
      <c r="M2" s="6" t="s">
        <v>48</v>
      </c>
      <c r="N2" s="7"/>
      <c r="O2" s="7"/>
    </row>
    <row r="3" spans="1:15" s="8" customFormat="1">
      <c r="A3" s="9">
        <v>1</v>
      </c>
      <c r="B3" s="10">
        <v>2</v>
      </c>
      <c r="C3" s="9">
        <v>3</v>
      </c>
      <c r="D3" s="10">
        <v>4</v>
      </c>
      <c r="E3" s="9">
        <v>5</v>
      </c>
      <c r="F3" s="11">
        <v>6</v>
      </c>
      <c r="G3" s="9">
        <v>7</v>
      </c>
      <c r="H3" s="11">
        <v>8</v>
      </c>
      <c r="I3" s="9">
        <v>9</v>
      </c>
      <c r="J3" s="11">
        <v>10</v>
      </c>
      <c r="K3" s="9">
        <v>11</v>
      </c>
      <c r="L3" s="11">
        <v>12</v>
      </c>
      <c r="M3" s="9">
        <v>13</v>
      </c>
      <c r="N3" s="7"/>
      <c r="O3" s="7"/>
    </row>
    <row r="4" spans="1:15" ht="18.75" customHeight="1">
      <c r="A4" s="12" t="s">
        <v>1</v>
      </c>
      <c r="B4" s="13"/>
      <c r="C4" s="13"/>
      <c r="D4" s="13"/>
      <c r="E4" s="13">
        <v>20</v>
      </c>
      <c r="F4" s="13"/>
      <c r="G4" s="13"/>
      <c r="H4" s="13">
        <v>1</v>
      </c>
      <c r="I4" s="13">
        <v>1</v>
      </c>
      <c r="J4" s="13"/>
      <c r="K4" s="13">
        <v>4</v>
      </c>
      <c r="L4" s="13">
        <v>1</v>
      </c>
      <c r="M4" s="14">
        <f>SUM(B4:L4)</f>
        <v>27</v>
      </c>
      <c r="N4" s="7"/>
      <c r="O4" s="7"/>
    </row>
    <row r="5" spans="1:15" ht="18.75" customHeight="1">
      <c r="A5" s="12" t="s">
        <v>2</v>
      </c>
      <c r="B5" s="13">
        <v>1</v>
      </c>
      <c r="C5" s="13"/>
      <c r="D5" s="13">
        <v>1</v>
      </c>
      <c r="E5" s="13"/>
      <c r="F5" s="13"/>
      <c r="G5" s="13"/>
      <c r="H5" s="13"/>
      <c r="I5" s="13">
        <v>1</v>
      </c>
      <c r="J5" s="13"/>
      <c r="K5" s="13"/>
      <c r="L5" s="13"/>
      <c r="M5" s="14">
        <f t="shared" ref="M5:M35" si="0">SUM(B5:L5)</f>
        <v>3</v>
      </c>
      <c r="N5" s="7"/>
      <c r="O5" s="7"/>
    </row>
    <row r="6" spans="1:15" ht="18.75" customHeight="1">
      <c r="A6" s="12" t="s">
        <v>3</v>
      </c>
      <c r="B6" s="13">
        <v>2</v>
      </c>
      <c r="C6" s="13"/>
      <c r="D6" s="13">
        <v>2</v>
      </c>
      <c r="E6" s="13">
        <v>4</v>
      </c>
      <c r="F6" s="13">
        <v>1</v>
      </c>
      <c r="G6" s="13">
        <v>3</v>
      </c>
      <c r="H6" s="13"/>
      <c r="I6" s="13"/>
      <c r="J6" s="13"/>
      <c r="K6" s="13"/>
      <c r="L6" s="13"/>
      <c r="M6" s="14">
        <f t="shared" si="0"/>
        <v>12</v>
      </c>
      <c r="N6" s="7"/>
      <c r="O6" s="7"/>
    </row>
    <row r="7" spans="1:15" ht="18.75" customHeight="1">
      <c r="A7" s="12" t="s">
        <v>4</v>
      </c>
      <c r="B7" s="13">
        <v>1</v>
      </c>
      <c r="C7" s="13"/>
      <c r="D7" s="13">
        <v>2</v>
      </c>
      <c r="E7" s="13">
        <v>14</v>
      </c>
      <c r="F7" s="13">
        <v>1</v>
      </c>
      <c r="G7" s="13"/>
      <c r="H7" s="13">
        <v>1</v>
      </c>
      <c r="I7" s="13">
        <v>1</v>
      </c>
      <c r="J7" s="13"/>
      <c r="K7" s="13"/>
      <c r="L7" s="13"/>
      <c r="M7" s="14">
        <f t="shared" si="0"/>
        <v>20</v>
      </c>
      <c r="N7" s="7"/>
      <c r="O7" s="7"/>
    </row>
    <row r="8" spans="1:15" ht="18.75" customHeight="1">
      <c r="A8" s="12" t="s">
        <v>5</v>
      </c>
      <c r="B8" s="13"/>
      <c r="C8" s="13"/>
      <c r="D8" s="13">
        <v>1</v>
      </c>
      <c r="E8" s="13">
        <v>1</v>
      </c>
      <c r="F8" s="13"/>
      <c r="G8" s="13"/>
      <c r="H8" s="13"/>
      <c r="I8" s="13">
        <v>1</v>
      </c>
      <c r="J8" s="13"/>
      <c r="K8" s="13"/>
      <c r="L8" s="13"/>
      <c r="M8" s="14">
        <f t="shared" si="0"/>
        <v>3</v>
      </c>
      <c r="N8" s="7"/>
      <c r="O8" s="7"/>
    </row>
    <row r="9" spans="1:15" ht="18.75" customHeight="1">
      <c r="A9" s="16" t="s">
        <v>6</v>
      </c>
      <c r="B9" s="13">
        <v>1</v>
      </c>
      <c r="C9" s="13"/>
      <c r="D9" s="13">
        <v>1</v>
      </c>
      <c r="E9" s="13">
        <v>11</v>
      </c>
      <c r="F9" s="13">
        <v>1</v>
      </c>
      <c r="G9" s="13">
        <v>5</v>
      </c>
      <c r="H9" s="13"/>
      <c r="I9" s="13"/>
      <c r="J9" s="13"/>
      <c r="K9" s="13"/>
      <c r="L9" s="13"/>
      <c r="M9" s="14">
        <f t="shared" si="0"/>
        <v>19</v>
      </c>
      <c r="N9" s="7"/>
      <c r="O9" s="7"/>
    </row>
    <row r="10" spans="1:15" ht="18.75" customHeight="1">
      <c r="A10" s="12" t="s">
        <v>8</v>
      </c>
      <c r="B10" s="13">
        <v>4</v>
      </c>
      <c r="C10" s="13">
        <v>1</v>
      </c>
      <c r="D10" s="13">
        <v>3</v>
      </c>
      <c r="E10" s="13">
        <v>5</v>
      </c>
      <c r="F10" s="13"/>
      <c r="G10" s="13"/>
      <c r="H10" s="13"/>
      <c r="I10" s="13">
        <v>8</v>
      </c>
      <c r="J10" s="13">
        <v>2</v>
      </c>
      <c r="K10" s="13">
        <v>1</v>
      </c>
      <c r="L10" s="13">
        <v>1</v>
      </c>
      <c r="M10" s="14">
        <f t="shared" si="0"/>
        <v>25</v>
      </c>
      <c r="N10" s="7"/>
      <c r="O10" s="7"/>
    </row>
    <row r="11" spans="1:15" ht="18.75" customHeight="1">
      <c r="A11" s="12" t="s">
        <v>9</v>
      </c>
      <c r="B11" s="13"/>
      <c r="C11" s="13"/>
      <c r="D11" s="13">
        <v>1</v>
      </c>
      <c r="E11" s="13">
        <v>1</v>
      </c>
      <c r="F11" s="13"/>
      <c r="G11" s="13"/>
      <c r="H11" s="13"/>
      <c r="I11" s="13"/>
      <c r="J11" s="13"/>
      <c r="K11" s="13"/>
      <c r="L11" s="13"/>
      <c r="M11" s="14">
        <f t="shared" si="0"/>
        <v>2</v>
      </c>
      <c r="N11" s="7"/>
      <c r="O11" s="7"/>
    </row>
    <row r="12" spans="1:15" ht="18.75" customHeight="1">
      <c r="A12" s="12" t="s">
        <v>10</v>
      </c>
      <c r="B12" s="13">
        <v>1</v>
      </c>
      <c r="C12" s="13"/>
      <c r="D12" s="13">
        <v>2</v>
      </c>
      <c r="E12" s="13">
        <v>23</v>
      </c>
      <c r="F12" s="13">
        <v>1</v>
      </c>
      <c r="G12" s="13">
        <v>12</v>
      </c>
      <c r="H12" s="13"/>
      <c r="I12" s="13"/>
      <c r="J12" s="13">
        <v>1</v>
      </c>
      <c r="K12" s="13">
        <v>1</v>
      </c>
      <c r="L12" s="13"/>
      <c r="M12" s="14">
        <f t="shared" si="0"/>
        <v>41</v>
      </c>
      <c r="N12" s="7"/>
      <c r="O12" s="7"/>
    </row>
    <row r="13" spans="1:15" ht="18.75" customHeight="1">
      <c r="A13" s="12" t="s">
        <v>11</v>
      </c>
      <c r="B13" s="13">
        <v>1</v>
      </c>
      <c r="C13" s="13"/>
      <c r="D13" s="13">
        <v>1</v>
      </c>
      <c r="E13" s="13">
        <v>10</v>
      </c>
      <c r="F13" s="13"/>
      <c r="G13" s="13">
        <v>8</v>
      </c>
      <c r="H13" s="13"/>
      <c r="I13" s="13">
        <v>2</v>
      </c>
      <c r="J13" s="13"/>
      <c r="K13" s="13">
        <v>3</v>
      </c>
      <c r="L13" s="13"/>
      <c r="M13" s="14">
        <f t="shared" si="0"/>
        <v>25</v>
      </c>
      <c r="N13" s="7"/>
      <c r="O13" s="7"/>
    </row>
    <row r="14" spans="1:15" ht="18.75" customHeight="1">
      <c r="A14" s="12" t="s">
        <v>12</v>
      </c>
      <c r="B14" s="13">
        <v>1</v>
      </c>
      <c r="C14" s="13"/>
      <c r="D14" s="13">
        <v>2</v>
      </c>
      <c r="E14" s="13">
        <v>4</v>
      </c>
      <c r="F14" s="13"/>
      <c r="G14" s="13">
        <v>15</v>
      </c>
      <c r="H14" s="13"/>
      <c r="I14" s="13"/>
      <c r="J14" s="13"/>
      <c r="K14" s="13"/>
      <c r="L14" s="13"/>
      <c r="M14" s="14">
        <f t="shared" si="0"/>
        <v>22</v>
      </c>
      <c r="N14" s="7"/>
      <c r="O14" s="7"/>
    </row>
    <row r="15" spans="1:15" ht="18.75" customHeight="1">
      <c r="A15" s="16" t="s">
        <v>13</v>
      </c>
      <c r="B15" s="13">
        <v>2</v>
      </c>
      <c r="C15" s="13"/>
      <c r="D15" s="13">
        <v>1</v>
      </c>
      <c r="E15" s="13">
        <v>7</v>
      </c>
      <c r="F15" s="13"/>
      <c r="G15" s="13"/>
      <c r="H15" s="13">
        <v>1</v>
      </c>
      <c r="I15" s="13"/>
      <c r="J15" s="13"/>
      <c r="K15" s="13"/>
      <c r="L15" s="13"/>
      <c r="M15" s="14">
        <f t="shared" si="0"/>
        <v>11</v>
      </c>
      <c r="N15" s="7"/>
      <c r="O15" s="7"/>
    </row>
    <row r="16" spans="1:15" ht="18.75" customHeight="1">
      <c r="A16" s="12" t="s">
        <v>14</v>
      </c>
      <c r="B16" s="13">
        <v>1</v>
      </c>
      <c r="C16" s="13"/>
      <c r="D16" s="13">
        <v>1</v>
      </c>
      <c r="E16" s="13">
        <v>7</v>
      </c>
      <c r="F16" s="13"/>
      <c r="G16" s="13">
        <v>1</v>
      </c>
      <c r="H16" s="13"/>
      <c r="I16" s="13">
        <v>1</v>
      </c>
      <c r="J16" s="13">
        <v>1</v>
      </c>
      <c r="K16" s="13"/>
      <c r="L16" s="13"/>
      <c r="M16" s="14">
        <f t="shared" si="0"/>
        <v>12</v>
      </c>
      <c r="N16" s="7"/>
      <c r="O16" s="7"/>
    </row>
    <row r="17" spans="1:15" ht="18.75" customHeight="1">
      <c r="A17" s="12" t="s">
        <v>15</v>
      </c>
      <c r="B17" s="13">
        <v>1</v>
      </c>
      <c r="C17" s="13"/>
      <c r="D17" s="13">
        <v>1</v>
      </c>
      <c r="E17" s="13">
        <v>25</v>
      </c>
      <c r="F17" s="13">
        <v>1</v>
      </c>
      <c r="G17" s="13">
        <v>2</v>
      </c>
      <c r="H17" s="13"/>
      <c r="I17" s="13">
        <v>4</v>
      </c>
      <c r="J17" s="13"/>
      <c r="K17" s="13">
        <v>11</v>
      </c>
      <c r="L17" s="13"/>
      <c r="M17" s="14">
        <f t="shared" si="0"/>
        <v>45</v>
      </c>
      <c r="N17" s="7"/>
      <c r="O17" s="7"/>
    </row>
    <row r="18" spans="1:15" ht="18.75" customHeight="1">
      <c r="A18" s="12" t="s">
        <v>16</v>
      </c>
      <c r="B18" s="13">
        <v>1</v>
      </c>
      <c r="C18" s="13"/>
      <c r="D18" s="13">
        <v>3</v>
      </c>
      <c r="E18" s="13">
        <v>11</v>
      </c>
      <c r="F18" s="13"/>
      <c r="G18" s="13"/>
      <c r="H18" s="13"/>
      <c r="I18" s="13">
        <v>2</v>
      </c>
      <c r="J18" s="13"/>
      <c r="K18" s="13"/>
      <c r="L18" s="13"/>
      <c r="M18" s="14">
        <f t="shared" si="0"/>
        <v>17</v>
      </c>
      <c r="N18" s="7"/>
      <c r="O18" s="7"/>
    </row>
    <row r="19" spans="1:15" ht="18.75" customHeight="1">
      <c r="A19" s="12" t="s">
        <v>17</v>
      </c>
      <c r="B19" s="13">
        <v>2</v>
      </c>
      <c r="C19" s="13"/>
      <c r="D19" s="13">
        <v>3</v>
      </c>
      <c r="E19" s="13">
        <v>17</v>
      </c>
      <c r="F19" s="13">
        <v>1</v>
      </c>
      <c r="G19" s="13">
        <v>9</v>
      </c>
      <c r="H19" s="13"/>
      <c r="I19" s="13">
        <v>3</v>
      </c>
      <c r="J19" s="13"/>
      <c r="K19" s="13"/>
      <c r="L19" s="13">
        <v>1</v>
      </c>
      <c r="M19" s="14">
        <f t="shared" si="0"/>
        <v>36</v>
      </c>
      <c r="N19" s="7"/>
      <c r="O19" s="7"/>
    </row>
    <row r="20" spans="1:15" ht="18.75" customHeight="1">
      <c r="A20" s="12" t="s">
        <v>18</v>
      </c>
      <c r="B20" s="13">
        <v>1</v>
      </c>
      <c r="C20" s="13"/>
      <c r="D20" s="13">
        <v>3</v>
      </c>
      <c r="E20" s="13">
        <v>19</v>
      </c>
      <c r="F20" s="13">
        <v>1</v>
      </c>
      <c r="G20" s="13"/>
      <c r="H20" s="13"/>
      <c r="I20" s="13">
        <v>7</v>
      </c>
      <c r="J20" s="13">
        <v>2</v>
      </c>
      <c r="K20" s="13">
        <v>12</v>
      </c>
      <c r="L20" s="13"/>
      <c r="M20" s="14">
        <f t="shared" si="0"/>
        <v>45</v>
      </c>
      <c r="N20" s="7"/>
      <c r="O20" s="7"/>
    </row>
    <row r="21" spans="1:15" ht="18.75" customHeight="1">
      <c r="A21" s="12" t="s">
        <v>19</v>
      </c>
      <c r="B21" s="13">
        <v>2</v>
      </c>
      <c r="C21" s="13"/>
      <c r="D21" s="13">
        <v>1</v>
      </c>
      <c r="E21" s="13"/>
      <c r="F21" s="13"/>
      <c r="G21" s="13"/>
      <c r="H21" s="13"/>
      <c r="I21" s="13"/>
      <c r="J21" s="13"/>
      <c r="K21" s="13"/>
      <c r="L21" s="13"/>
      <c r="M21" s="14">
        <f t="shared" si="0"/>
        <v>3</v>
      </c>
      <c r="N21" s="7"/>
      <c r="O21" s="7"/>
    </row>
    <row r="22" spans="1:15" ht="18.75" customHeight="1">
      <c r="A22" s="12" t="s">
        <v>20</v>
      </c>
      <c r="B22" s="13">
        <v>1</v>
      </c>
      <c r="C22" s="13"/>
      <c r="D22" s="13">
        <v>1</v>
      </c>
      <c r="E22" s="13"/>
      <c r="F22" s="13"/>
      <c r="G22" s="13">
        <v>8</v>
      </c>
      <c r="H22" s="13"/>
      <c r="I22" s="13"/>
      <c r="J22" s="13"/>
      <c r="K22" s="13"/>
      <c r="L22" s="13"/>
      <c r="M22" s="14">
        <f t="shared" si="0"/>
        <v>10</v>
      </c>
      <c r="N22" s="7"/>
      <c r="O22" s="7"/>
    </row>
    <row r="23" spans="1:15" ht="18.75" customHeight="1">
      <c r="A23" s="12" t="s">
        <v>21</v>
      </c>
      <c r="B23" s="13">
        <v>1</v>
      </c>
      <c r="C23" s="13"/>
      <c r="D23" s="13">
        <v>1</v>
      </c>
      <c r="E23" s="13"/>
      <c r="F23" s="13"/>
      <c r="G23" s="13">
        <v>1</v>
      </c>
      <c r="H23" s="13"/>
      <c r="I23" s="13"/>
      <c r="J23" s="13"/>
      <c r="K23" s="13"/>
      <c r="L23" s="13"/>
      <c r="M23" s="14">
        <f t="shared" si="0"/>
        <v>3</v>
      </c>
      <c r="N23" s="7"/>
      <c r="O23" s="7"/>
    </row>
    <row r="24" spans="1:15" ht="18.75" customHeight="1">
      <c r="A24" s="12" t="s">
        <v>22</v>
      </c>
      <c r="B24" s="13">
        <v>1</v>
      </c>
      <c r="C24" s="13"/>
      <c r="D24" s="13">
        <v>1</v>
      </c>
      <c r="E24" s="13"/>
      <c r="F24" s="13"/>
      <c r="G24" s="13">
        <v>2</v>
      </c>
      <c r="H24" s="13"/>
      <c r="I24" s="13"/>
      <c r="J24" s="13"/>
      <c r="K24" s="13"/>
      <c r="L24" s="13"/>
      <c r="M24" s="14">
        <f t="shared" si="0"/>
        <v>4</v>
      </c>
      <c r="N24" s="7"/>
      <c r="O24" s="7"/>
    </row>
    <row r="25" spans="1:15" ht="18.75" customHeight="1">
      <c r="A25" s="12" t="s">
        <v>23</v>
      </c>
      <c r="B25" s="13">
        <v>1</v>
      </c>
      <c r="C25" s="13"/>
      <c r="D25" s="13">
        <v>2</v>
      </c>
      <c r="E25" s="13">
        <v>12</v>
      </c>
      <c r="F25" s="13"/>
      <c r="G25" s="13">
        <v>2</v>
      </c>
      <c r="H25" s="13"/>
      <c r="I25" s="13"/>
      <c r="J25" s="13"/>
      <c r="K25" s="13">
        <v>2</v>
      </c>
      <c r="L25" s="13"/>
      <c r="M25" s="14">
        <f t="shared" si="0"/>
        <v>19</v>
      </c>
      <c r="N25" s="7"/>
      <c r="O25" s="7"/>
    </row>
    <row r="26" spans="1:15" ht="18.75" customHeight="1">
      <c r="A26" s="12" t="s">
        <v>24</v>
      </c>
      <c r="B26" s="13">
        <v>1</v>
      </c>
      <c r="C26" s="13"/>
      <c r="D26" s="13">
        <v>2</v>
      </c>
      <c r="E26" s="13"/>
      <c r="F26" s="13"/>
      <c r="G26" s="13"/>
      <c r="H26" s="13"/>
      <c r="I26" s="13"/>
      <c r="J26" s="13"/>
      <c r="K26" s="13">
        <v>1</v>
      </c>
      <c r="L26" s="13"/>
      <c r="M26" s="14">
        <f t="shared" si="0"/>
        <v>4</v>
      </c>
      <c r="N26" s="7"/>
      <c r="O26" s="7"/>
    </row>
    <row r="27" spans="1:15" ht="18.75" customHeight="1">
      <c r="A27" s="12" t="s">
        <v>25</v>
      </c>
      <c r="B27" s="13">
        <v>1</v>
      </c>
      <c r="C27" s="13"/>
      <c r="D27" s="13">
        <v>4</v>
      </c>
      <c r="E27" s="13">
        <v>8</v>
      </c>
      <c r="F27" s="13"/>
      <c r="G27" s="13">
        <v>5</v>
      </c>
      <c r="H27" s="13"/>
      <c r="I27" s="13">
        <v>1</v>
      </c>
      <c r="J27" s="13"/>
      <c r="K27" s="13">
        <v>1</v>
      </c>
      <c r="L27" s="13"/>
      <c r="M27" s="14">
        <f t="shared" si="0"/>
        <v>20</v>
      </c>
      <c r="N27" s="7"/>
      <c r="O27" s="7"/>
    </row>
    <row r="28" spans="1:15" ht="18.75" customHeight="1">
      <c r="A28" s="12" t="s">
        <v>26</v>
      </c>
      <c r="B28" s="13">
        <v>1</v>
      </c>
      <c r="C28" s="13"/>
      <c r="D28" s="13">
        <v>2</v>
      </c>
      <c r="E28" s="13">
        <v>14</v>
      </c>
      <c r="F28" s="13">
        <v>1</v>
      </c>
      <c r="G28" s="13">
        <v>21</v>
      </c>
      <c r="H28" s="13"/>
      <c r="I28" s="13"/>
      <c r="J28" s="13"/>
      <c r="K28" s="13">
        <v>8</v>
      </c>
      <c r="L28" s="13"/>
      <c r="M28" s="14">
        <f t="shared" si="0"/>
        <v>47</v>
      </c>
      <c r="N28" s="7"/>
      <c r="O28" s="7"/>
    </row>
    <row r="29" spans="1:15" ht="18.75" customHeight="1">
      <c r="A29" s="12" t="s">
        <v>27</v>
      </c>
      <c r="B29" s="13">
        <v>1</v>
      </c>
      <c r="C29" s="13"/>
      <c r="D29" s="13">
        <v>1</v>
      </c>
      <c r="E29" s="13"/>
      <c r="F29" s="13"/>
      <c r="G29" s="13">
        <v>4</v>
      </c>
      <c r="H29" s="13"/>
      <c r="I29" s="13"/>
      <c r="J29" s="13"/>
      <c r="K29" s="13"/>
      <c r="L29" s="13"/>
      <c r="M29" s="14">
        <f t="shared" si="0"/>
        <v>6</v>
      </c>
      <c r="N29" s="7"/>
      <c r="O29" s="7"/>
    </row>
    <row r="30" spans="1:15" ht="18.75" customHeight="1">
      <c r="A30" s="12" t="s">
        <v>28</v>
      </c>
      <c r="B30" s="13">
        <v>2</v>
      </c>
      <c r="C30" s="13"/>
      <c r="D30" s="13">
        <v>6</v>
      </c>
      <c r="E30" s="13">
        <v>19</v>
      </c>
      <c r="F30" s="13">
        <v>1</v>
      </c>
      <c r="G30" s="13"/>
      <c r="H30" s="13"/>
      <c r="I30" s="13"/>
      <c r="J30" s="13">
        <v>1</v>
      </c>
      <c r="K30" s="13">
        <v>27</v>
      </c>
      <c r="L30" s="13"/>
      <c r="M30" s="14">
        <f t="shared" si="0"/>
        <v>56</v>
      </c>
      <c r="N30" s="7"/>
      <c r="O30" s="7"/>
    </row>
    <row r="31" spans="1:15" ht="18.75" customHeight="1">
      <c r="A31" s="12" t="s">
        <v>29</v>
      </c>
      <c r="B31" s="13">
        <v>3</v>
      </c>
      <c r="C31" s="13"/>
      <c r="D31" s="13">
        <v>2</v>
      </c>
      <c r="E31" s="13">
        <v>11</v>
      </c>
      <c r="F31" s="13">
        <v>1</v>
      </c>
      <c r="G31" s="13"/>
      <c r="H31" s="13">
        <v>1</v>
      </c>
      <c r="I31" s="13"/>
      <c r="J31" s="13"/>
      <c r="K31" s="13">
        <v>2</v>
      </c>
      <c r="L31" s="13"/>
      <c r="M31" s="14">
        <f t="shared" si="0"/>
        <v>20</v>
      </c>
      <c r="N31" s="7"/>
      <c r="O31" s="7"/>
    </row>
    <row r="32" spans="1:15" ht="18.75" customHeight="1">
      <c r="A32" s="12" t="s">
        <v>30</v>
      </c>
      <c r="B32" s="13">
        <v>1</v>
      </c>
      <c r="C32" s="13"/>
      <c r="D32" s="13">
        <v>1</v>
      </c>
      <c r="E32" s="13"/>
      <c r="F32" s="13"/>
      <c r="G32" s="13">
        <v>1</v>
      </c>
      <c r="H32" s="13"/>
      <c r="I32" s="13"/>
      <c r="J32" s="13"/>
      <c r="K32" s="13"/>
      <c r="L32" s="13"/>
      <c r="M32" s="14">
        <f t="shared" si="0"/>
        <v>3</v>
      </c>
      <c r="N32" s="7"/>
      <c r="O32" s="7"/>
    </row>
    <row r="33" spans="1:15" ht="18.75" customHeight="1">
      <c r="A33" s="12" t="s">
        <v>31</v>
      </c>
      <c r="B33" s="13">
        <v>4</v>
      </c>
      <c r="C33" s="13"/>
      <c r="D33" s="13">
        <v>4</v>
      </c>
      <c r="E33" s="13">
        <v>22</v>
      </c>
      <c r="F33" s="13">
        <v>1</v>
      </c>
      <c r="G33" s="13">
        <v>17</v>
      </c>
      <c r="H33" s="13">
        <v>1</v>
      </c>
      <c r="I33" s="13">
        <v>3</v>
      </c>
      <c r="J33" s="13">
        <v>3</v>
      </c>
      <c r="K33" s="13">
        <v>4</v>
      </c>
      <c r="L33" s="13"/>
      <c r="M33" s="14">
        <f t="shared" si="0"/>
        <v>59</v>
      </c>
      <c r="N33" s="7"/>
      <c r="O33" s="7"/>
    </row>
    <row r="34" spans="1:15" ht="18.75" customHeight="1">
      <c r="A34" s="16" t="s">
        <v>32</v>
      </c>
      <c r="B34" s="13">
        <v>1</v>
      </c>
      <c r="C34" s="13"/>
      <c r="D34" s="13">
        <v>2</v>
      </c>
      <c r="E34" s="13">
        <v>8</v>
      </c>
      <c r="F34" s="13">
        <v>1</v>
      </c>
      <c r="G34" s="13">
        <v>6</v>
      </c>
      <c r="H34" s="13"/>
      <c r="I34" s="13">
        <v>1</v>
      </c>
      <c r="J34" s="13">
        <v>1</v>
      </c>
      <c r="K34" s="13">
        <v>2</v>
      </c>
      <c r="L34" s="13"/>
      <c r="M34" s="14">
        <f t="shared" si="0"/>
        <v>22</v>
      </c>
      <c r="N34" s="7"/>
      <c r="O34" s="7"/>
    </row>
    <row r="35" spans="1:15" ht="18.75" customHeight="1">
      <c r="A35" s="12" t="s">
        <v>33</v>
      </c>
      <c r="B35" s="13">
        <v>1</v>
      </c>
      <c r="C35" s="13"/>
      <c r="D35" s="13">
        <v>4</v>
      </c>
      <c r="E35" s="13">
        <v>19</v>
      </c>
      <c r="F35" s="13">
        <v>1</v>
      </c>
      <c r="G35" s="13"/>
      <c r="H35" s="13"/>
      <c r="I35" s="13"/>
      <c r="J35" s="13"/>
      <c r="K35" s="13">
        <v>1</v>
      </c>
      <c r="L35" s="13"/>
      <c r="M35" s="14">
        <f t="shared" si="0"/>
        <v>26</v>
      </c>
      <c r="N35" s="7"/>
      <c r="O35" s="7"/>
    </row>
    <row r="36" spans="1:15" ht="18.75" customHeight="1">
      <c r="A36" s="17" t="s">
        <v>49</v>
      </c>
      <c r="B36" s="14">
        <f>SUM(B4:B35)</f>
        <v>42</v>
      </c>
      <c r="C36" s="14">
        <f t="shared" ref="C36:M36" si="1">SUM(C4:C35)</f>
        <v>1</v>
      </c>
      <c r="D36" s="14">
        <f t="shared" si="1"/>
        <v>62</v>
      </c>
      <c r="E36" s="14">
        <f t="shared" si="1"/>
        <v>292</v>
      </c>
      <c r="F36" s="14">
        <f t="shared" si="1"/>
        <v>13</v>
      </c>
      <c r="G36" s="14">
        <f t="shared" si="1"/>
        <v>122</v>
      </c>
      <c r="H36" s="14">
        <f t="shared" si="1"/>
        <v>5</v>
      </c>
      <c r="I36" s="14">
        <f t="shared" si="1"/>
        <v>36</v>
      </c>
      <c r="J36" s="14">
        <f t="shared" si="1"/>
        <v>11</v>
      </c>
      <c r="K36" s="14">
        <f t="shared" si="1"/>
        <v>80</v>
      </c>
      <c r="L36" s="14">
        <f t="shared" si="1"/>
        <v>3</v>
      </c>
      <c r="M36" s="14">
        <f t="shared" si="1"/>
        <v>667</v>
      </c>
      <c r="N36" s="7"/>
      <c r="O36" s="7"/>
    </row>
    <row r="37" spans="1:15" ht="28.5" customHeight="1">
      <c r="A37" s="396" t="s">
        <v>50</v>
      </c>
      <c r="B37" s="396"/>
      <c r="C37" s="396"/>
      <c r="D37" s="396"/>
      <c r="E37" s="396"/>
      <c r="F37" s="396"/>
      <c r="G37" s="396"/>
      <c r="H37" s="396"/>
      <c r="I37" s="396"/>
      <c r="J37" s="396"/>
      <c r="K37" s="396"/>
      <c r="L37" s="396"/>
      <c r="M37" s="396"/>
      <c r="N37" s="7"/>
      <c r="O37" s="7"/>
    </row>
  </sheetData>
  <mergeCells count="1">
    <mergeCell ref="A37:M37"/>
  </mergeCells>
  <pageMargins left="0.70866141732283472" right="0.35433070866141736" top="0.39370078740157483" bottom="0.39370078740157483" header="0.31496062992125984" footer="0.19685039370078741"/>
  <pageSetup paperSize="9" orientation="portrait" horizontalDpi="4294967294" verticalDpi="4294967294" r:id="rId1"/>
  <headerFooter>
    <oddFooter>&amp;L&amp;"Arial,Italic"&amp;9AISHE 2012-13&amp;CT-&amp;N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U46"/>
  <sheetViews>
    <sheetView showZeros="0" view="pageBreakPreview" zoomScaleSheetLayoutView="100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H45" sqref="H45"/>
    </sheetView>
  </sheetViews>
  <sheetFormatPr defaultRowHeight="15.75"/>
  <cols>
    <col min="1" max="1" width="22.85546875" style="22" customWidth="1"/>
    <col min="2" max="6" width="6.85546875" style="22" customWidth="1"/>
    <col min="7" max="7" width="9.7109375" style="22" customWidth="1"/>
    <col min="8" max="14" width="6.85546875" style="22" customWidth="1"/>
    <col min="15" max="15" width="9" style="22" customWidth="1"/>
    <col min="16" max="17" width="6.85546875" style="22" customWidth="1"/>
    <col min="18" max="19" width="6.85546875" style="31" customWidth="1"/>
    <col min="20" max="20" width="6.85546875" style="22" customWidth="1"/>
    <col min="21" max="16384" width="9.140625" style="22"/>
  </cols>
  <sheetData>
    <row r="1" spans="1:21" s="19" customFormat="1" ht="36.75" customHeight="1">
      <c r="A1" s="18" t="s">
        <v>34</v>
      </c>
      <c r="B1" s="397" t="s">
        <v>51</v>
      </c>
      <c r="C1" s="397"/>
      <c r="D1" s="397"/>
      <c r="E1" s="397"/>
      <c r="F1" s="397"/>
      <c r="G1" s="397"/>
      <c r="H1" s="397"/>
      <c r="I1" s="397"/>
      <c r="J1" s="397"/>
      <c r="K1" s="397"/>
      <c r="L1" s="397" t="str">
        <f>B1</f>
        <v>2. State &amp; Specialisation - Wise Number of Universities
(based on actual response)</v>
      </c>
      <c r="M1" s="397"/>
      <c r="N1" s="397"/>
      <c r="O1" s="397"/>
      <c r="P1" s="397"/>
      <c r="Q1" s="397"/>
      <c r="R1" s="397"/>
      <c r="S1" s="397"/>
      <c r="T1" s="397"/>
      <c r="U1" s="397"/>
    </row>
    <row r="2" spans="1:21" ht="92.25" customHeight="1">
      <c r="A2" s="20" t="s">
        <v>36</v>
      </c>
      <c r="B2" s="21" t="s">
        <v>52</v>
      </c>
      <c r="C2" s="21" t="s">
        <v>53</v>
      </c>
      <c r="D2" s="21" t="s">
        <v>54</v>
      </c>
      <c r="E2" s="21" t="s">
        <v>55</v>
      </c>
      <c r="F2" s="21" t="s">
        <v>56</v>
      </c>
      <c r="G2" s="21" t="s">
        <v>57</v>
      </c>
      <c r="H2" s="21" t="s">
        <v>58</v>
      </c>
      <c r="I2" s="21" t="s">
        <v>59</v>
      </c>
      <c r="J2" s="21" t="s">
        <v>60</v>
      </c>
      <c r="K2" s="21" t="s">
        <v>61</v>
      </c>
      <c r="L2" s="21" t="s">
        <v>62</v>
      </c>
      <c r="M2" s="21" t="s">
        <v>63</v>
      </c>
      <c r="N2" s="21" t="s">
        <v>64</v>
      </c>
      <c r="O2" s="21" t="s">
        <v>65</v>
      </c>
      <c r="P2" s="21" t="s">
        <v>66</v>
      </c>
      <c r="Q2" s="21" t="s">
        <v>67</v>
      </c>
      <c r="R2" s="21" t="s">
        <v>68</v>
      </c>
      <c r="S2" s="21" t="s">
        <v>69</v>
      </c>
      <c r="T2" s="21" t="s">
        <v>47</v>
      </c>
      <c r="U2" s="21" t="s">
        <v>48</v>
      </c>
    </row>
    <row r="3" spans="1:21" s="23" customFormat="1" ht="12">
      <c r="A3" s="9">
        <v>1</v>
      </c>
      <c r="B3" s="10">
        <v>2</v>
      </c>
      <c r="C3" s="10">
        <v>3</v>
      </c>
      <c r="D3" s="10">
        <v>4</v>
      </c>
      <c r="E3" s="10">
        <v>5</v>
      </c>
      <c r="F3" s="10"/>
      <c r="G3" s="11">
        <v>6</v>
      </c>
      <c r="H3" s="10">
        <v>7</v>
      </c>
      <c r="I3" s="11">
        <v>8</v>
      </c>
      <c r="J3" s="10">
        <v>9</v>
      </c>
      <c r="K3" s="11">
        <v>10</v>
      </c>
      <c r="L3" s="10">
        <v>11</v>
      </c>
      <c r="M3" s="11">
        <v>12</v>
      </c>
      <c r="N3" s="10">
        <v>13</v>
      </c>
      <c r="O3" s="10">
        <v>15</v>
      </c>
      <c r="P3" s="11">
        <v>16</v>
      </c>
      <c r="Q3" s="10">
        <v>17</v>
      </c>
      <c r="R3" s="11">
        <v>18</v>
      </c>
      <c r="S3" s="10">
        <v>19</v>
      </c>
      <c r="T3" s="11">
        <v>20</v>
      </c>
      <c r="U3" s="10">
        <v>21</v>
      </c>
    </row>
    <row r="4" spans="1:21" ht="18.75" customHeight="1">
      <c r="A4" s="16" t="s">
        <v>1</v>
      </c>
      <c r="B4" s="24">
        <v>15</v>
      </c>
      <c r="C4" s="24">
        <v>1</v>
      </c>
      <c r="D4" s="24"/>
      <c r="E4" s="24"/>
      <c r="F4" s="24"/>
      <c r="G4" s="24">
        <v>1</v>
      </c>
      <c r="H4" s="24">
        <v>1</v>
      </c>
      <c r="I4" s="24"/>
      <c r="J4" s="24">
        <v>2</v>
      </c>
      <c r="K4" s="24">
        <v>1</v>
      </c>
      <c r="L4" s="24"/>
      <c r="M4" s="24">
        <v>1</v>
      </c>
      <c r="N4" s="24"/>
      <c r="O4" s="24"/>
      <c r="P4" s="24">
        <v>4</v>
      </c>
      <c r="Q4" s="24">
        <v>1</v>
      </c>
      <c r="R4" s="25"/>
      <c r="S4" s="25"/>
      <c r="T4" s="26"/>
      <c r="U4" s="26">
        <f t="shared" ref="U4:U34" si="0">SUM(B4:T4)</f>
        <v>27</v>
      </c>
    </row>
    <row r="5" spans="1:21" ht="18.75" customHeight="1">
      <c r="A5" s="16" t="s">
        <v>2</v>
      </c>
      <c r="B5" s="24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  <c r="S5" s="25"/>
      <c r="T5" s="26"/>
      <c r="U5" s="26">
        <f t="shared" si="0"/>
        <v>3</v>
      </c>
    </row>
    <row r="6" spans="1:21" ht="18.75" customHeight="1">
      <c r="A6" s="16" t="s">
        <v>3</v>
      </c>
      <c r="B6" s="24">
        <v>8</v>
      </c>
      <c r="C6" s="24">
        <v>1</v>
      </c>
      <c r="D6" s="24"/>
      <c r="E6" s="24"/>
      <c r="F6" s="24"/>
      <c r="G6" s="24"/>
      <c r="H6" s="24"/>
      <c r="I6" s="24"/>
      <c r="J6" s="24">
        <v>1</v>
      </c>
      <c r="K6" s="24"/>
      <c r="L6" s="24"/>
      <c r="M6" s="24"/>
      <c r="N6" s="24"/>
      <c r="O6" s="24"/>
      <c r="P6" s="24">
        <v>2</v>
      </c>
      <c r="Q6" s="24"/>
      <c r="R6" s="25"/>
      <c r="S6" s="25"/>
      <c r="T6" s="26"/>
      <c r="U6" s="26">
        <f t="shared" si="0"/>
        <v>12</v>
      </c>
    </row>
    <row r="7" spans="1:21" ht="18.75" customHeight="1">
      <c r="A7" s="16" t="s">
        <v>4</v>
      </c>
      <c r="B7" s="24">
        <v>12</v>
      </c>
      <c r="C7" s="24">
        <v>2</v>
      </c>
      <c r="D7" s="24"/>
      <c r="E7" s="24"/>
      <c r="F7" s="24"/>
      <c r="G7" s="24">
        <v>1</v>
      </c>
      <c r="H7" s="24">
        <v>1</v>
      </c>
      <c r="I7" s="24"/>
      <c r="J7" s="24">
        <v>1</v>
      </c>
      <c r="K7" s="24"/>
      <c r="L7" s="24"/>
      <c r="M7" s="24">
        <v>1</v>
      </c>
      <c r="N7" s="24"/>
      <c r="O7" s="24"/>
      <c r="P7" s="24">
        <v>2</v>
      </c>
      <c r="Q7" s="24"/>
      <c r="R7" s="25"/>
      <c r="S7" s="25"/>
      <c r="T7" s="26"/>
      <c r="U7" s="26">
        <f t="shared" si="0"/>
        <v>20</v>
      </c>
    </row>
    <row r="8" spans="1:21" ht="18.75" customHeight="1">
      <c r="A8" s="16" t="s">
        <v>5</v>
      </c>
      <c r="B8" s="24">
        <v>1</v>
      </c>
      <c r="C8" s="24"/>
      <c r="D8" s="24"/>
      <c r="E8" s="24"/>
      <c r="F8" s="24"/>
      <c r="G8" s="24"/>
      <c r="H8" s="24"/>
      <c r="I8" s="24"/>
      <c r="J8" s="24">
        <v>1</v>
      </c>
      <c r="K8" s="24"/>
      <c r="L8" s="24"/>
      <c r="M8" s="24"/>
      <c r="N8" s="24"/>
      <c r="O8" s="24"/>
      <c r="P8" s="24">
        <v>1</v>
      </c>
      <c r="Q8" s="24"/>
      <c r="R8" s="25"/>
      <c r="S8" s="25"/>
      <c r="T8" s="26"/>
      <c r="U8" s="26">
        <f t="shared" si="0"/>
        <v>3</v>
      </c>
    </row>
    <row r="9" spans="1:21" ht="18.75" customHeight="1">
      <c r="A9" s="16" t="s">
        <v>6</v>
      </c>
      <c r="B9" s="24">
        <v>11</v>
      </c>
      <c r="C9" s="24">
        <v>1</v>
      </c>
      <c r="D9" s="24">
        <v>1</v>
      </c>
      <c r="E9" s="24"/>
      <c r="F9" s="24">
        <v>1</v>
      </c>
      <c r="G9" s="24"/>
      <c r="H9" s="24">
        <v>1</v>
      </c>
      <c r="I9" s="24"/>
      <c r="J9" s="24">
        <v>1</v>
      </c>
      <c r="K9" s="24"/>
      <c r="L9" s="24"/>
      <c r="M9" s="24"/>
      <c r="N9" s="24"/>
      <c r="O9" s="24"/>
      <c r="P9" s="24">
        <v>2</v>
      </c>
      <c r="Q9" s="24">
        <v>1</v>
      </c>
      <c r="R9" s="25"/>
      <c r="S9" s="25"/>
      <c r="T9" s="26"/>
      <c r="U9" s="26">
        <f t="shared" si="0"/>
        <v>19</v>
      </c>
    </row>
    <row r="10" spans="1:21" ht="18.75" customHeight="1">
      <c r="A10" s="16" t="s">
        <v>8</v>
      </c>
      <c r="B10" s="24">
        <v>8</v>
      </c>
      <c r="C10" s="24">
        <v>1</v>
      </c>
      <c r="D10" s="24">
        <v>1</v>
      </c>
      <c r="E10" s="24"/>
      <c r="F10" s="24"/>
      <c r="G10" s="24"/>
      <c r="H10" s="24">
        <v>2</v>
      </c>
      <c r="I10" s="24">
        <v>1</v>
      </c>
      <c r="J10" s="24">
        <v>2</v>
      </c>
      <c r="K10" s="24"/>
      <c r="L10" s="24"/>
      <c r="M10" s="24">
        <v>2</v>
      </c>
      <c r="N10" s="24"/>
      <c r="O10" s="24"/>
      <c r="P10" s="24">
        <v>4</v>
      </c>
      <c r="Q10" s="24"/>
      <c r="R10" s="25"/>
      <c r="S10" s="25"/>
      <c r="T10" s="26">
        <v>4</v>
      </c>
      <c r="U10" s="26">
        <f t="shared" si="0"/>
        <v>25</v>
      </c>
    </row>
    <row r="11" spans="1:21" ht="18.75" customHeight="1">
      <c r="A11" s="16" t="s">
        <v>9</v>
      </c>
      <c r="B11" s="24">
        <v>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>
        <v>1</v>
      </c>
      <c r="Q11" s="24"/>
      <c r="R11" s="25"/>
      <c r="S11" s="25"/>
      <c r="T11" s="26"/>
      <c r="U11" s="26">
        <f t="shared" si="0"/>
        <v>2</v>
      </c>
    </row>
    <row r="12" spans="1:21" ht="18.75" customHeight="1">
      <c r="A12" s="16" t="s">
        <v>10</v>
      </c>
      <c r="B12" s="24">
        <v>22</v>
      </c>
      <c r="C12" s="24">
        <v>4</v>
      </c>
      <c r="D12" s="24"/>
      <c r="E12" s="24"/>
      <c r="F12" s="24"/>
      <c r="G12" s="24"/>
      <c r="H12" s="24">
        <v>1</v>
      </c>
      <c r="I12" s="24"/>
      <c r="J12" s="24">
        <v>2</v>
      </c>
      <c r="K12" s="24"/>
      <c r="L12" s="24"/>
      <c r="M12" s="24">
        <v>1</v>
      </c>
      <c r="N12" s="24"/>
      <c r="O12" s="24">
        <v>1</v>
      </c>
      <c r="P12" s="24">
        <v>5</v>
      </c>
      <c r="Q12" s="24"/>
      <c r="R12" s="25">
        <v>1</v>
      </c>
      <c r="S12" s="25"/>
      <c r="T12" s="26">
        <v>4</v>
      </c>
      <c r="U12" s="26">
        <f t="shared" si="0"/>
        <v>41</v>
      </c>
    </row>
    <row r="13" spans="1:21" ht="18.75" customHeight="1">
      <c r="A13" s="16" t="s">
        <v>11</v>
      </c>
      <c r="B13" s="24">
        <v>16</v>
      </c>
      <c r="C13" s="24">
        <v>2</v>
      </c>
      <c r="D13" s="24"/>
      <c r="E13" s="24"/>
      <c r="F13" s="24"/>
      <c r="G13" s="24"/>
      <c r="H13" s="24"/>
      <c r="I13" s="24"/>
      <c r="J13" s="24">
        <v>1</v>
      </c>
      <c r="K13" s="24"/>
      <c r="L13" s="24"/>
      <c r="M13" s="24"/>
      <c r="N13" s="24"/>
      <c r="O13" s="24"/>
      <c r="P13" s="24">
        <v>3</v>
      </c>
      <c r="Q13" s="24">
        <v>1</v>
      </c>
      <c r="R13" s="25"/>
      <c r="S13" s="25"/>
      <c r="T13" s="26">
        <v>2</v>
      </c>
      <c r="U13" s="26">
        <f t="shared" si="0"/>
        <v>25</v>
      </c>
    </row>
    <row r="14" spans="1:21" ht="18.75" customHeight="1">
      <c r="A14" s="16" t="s">
        <v>12</v>
      </c>
      <c r="B14" s="24">
        <v>16</v>
      </c>
      <c r="C14" s="24">
        <v>2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>
        <v>3</v>
      </c>
      <c r="Q14" s="24"/>
      <c r="R14" s="25"/>
      <c r="S14" s="25"/>
      <c r="T14" s="26">
        <v>1</v>
      </c>
      <c r="U14" s="26">
        <f t="shared" si="0"/>
        <v>22</v>
      </c>
    </row>
    <row r="15" spans="1:21" ht="18.75" customHeight="1">
      <c r="A15" s="16" t="s">
        <v>13</v>
      </c>
      <c r="B15" s="24">
        <v>6</v>
      </c>
      <c r="C15" s="24">
        <v>2</v>
      </c>
      <c r="D15" s="24"/>
      <c r="E15" s="24"/>
      <c r="F15" s="24"/>
      <c r="G15" s="24"/>
      <c r="H15" s="24"/>
      <c r="I15" s="24"/>
      <c r="J15" s="24">
        <v>1</v>
      </c>
      <c r="K15" s="24"/>
      <c r="L15" s="24"/>
      <c r="M15" s="24"/>
      <c r="N15" s="24"/>
      <c r="O15" s="24"/>
      <c r="P15" s="24">
        <v>2</v>
      </c>
      <c r="Q15" s="24"/>
      <c r="R15" s="25"/>
      <c r="S15" s="25"/>
      <c r="T15" s="26"/>
      <c r="U15" s="26">
        <f t="shared" si="0"/>
        <v>11</v>
      </c>
    </row>
    <row r="16" spans="1:21" ht="18.75" customHeight="1">
      <c r="A16" s="16" t="s">
        <v>14</v>
      </c>
      <c r="B16" s="24">
        <v>7</v>
      </c>
      <c r="C16" s="24">
        <v>1</v>
      </c>
      <c r="D16" s="24"/>
      <c r="E16" s="24"/>
      <c r="F16" s="24"/>
      <c r="G16" s="24"/>
      <c r="H16" s="24">
        <v>1</v>
      </c>
      <c r="I16" s="24"/>
      <c r="J16" s="24"/>
      <c r="K16" s="24"/>
      <c r="L16" s="24"/>
      <c r="M16" s="24"/>
      <c r="N16" s="24"/>
      <c r="O16" s="24"/>
      <c r="P16" s="24">
        <v>3</v>
      </c>
      <c r="Q16" s="24"/>
      <c r="R16" s="25"/>
      <c r="S16" s="25"/>
      <c r="T16" s="26"/>
      <c r="U16" s="26">
        <f t="shared" si="0"/>
        <v>12</v>
      </c>
    </row>
    <row r="17" spans="1:21" ht="18.75" customHeight="1">
      <c r="A17" s="16" t="s">
        <v>15</v>
      </c>
      <c r="B17" s="24">
        <v>22</v>
      </c>
      <c r="C17" s="24">
        <v>5</v>
      </c>
      <c r="D17" s="24">
        <v>2</v>
      </c>
      <c r="E17" s="24"/>
      <c r="F17" s="24"/>
      <c r="G17" s="24">
        <v>1</v>
      </c>
      <c r="H17" s="24">
        <v>2</v>
      </c>
      <c r="I17" s="24"/>
      <c r="J17" s="24">
        <v>6</v>
      </c>
      <c r="K17" s="24"/>
      <c r="L17" s="24"/>
      <c r="M17" s="24">
        <v>1</v>
      </c>
      <c r="N17" s="24"/>
      <c r="O17" s="24"/>
      <c r="P17" s="24">
        <v>3</v>
      </c>
      <c r="Q17" s="24">
        <v>1</v>
      </c>
      <c r="R17" s="25"/>
      <c r="S17" s="25"/>
      <c r="T17" s="26">
        <v>2</v>
      </c>
      <c r="U17" s="26">
        <f t="shared" si="0"/>
        <v>45</v>
      </c>
    </row>
    <row r="18" spans="1:21" ht="18.75" customHeight="1">
      <c r="A18" s="16" t="s">
        <v>16</v>
      </c>
      <c r="B18" s="24">
        <v>6</v>
      </c>
      <c r="C18" s="24">
        <v>1</v>
      </c>
      <c r="D18" s="24">
        <v>1</v>
      </c>
      <c r="E18" s="24">
        <v>1</v>
      </c>
      <c r="F18" s="24"/>
      <c r="G18" s="24">
        <v>1</v>
      </c>
      <c r="H18" s="24">
        <v>1</v>
      </c>
      <c r="I18" s="24"/>
      <c r="J18" s="24">
        <v>1</v>
      </c>
      <c r="K18" s="24"/>
      <c r="L18" s="24"/>
      <c r="M18" s="24"/>
      <c r="N18" s="24">
        <v>2</v>
      </c>
      <c r="O18" s="24"/>
      <c r="P18" s="24">
        <v>1</v>
      </c>
      <c r="Q18" s="24">
        <v>1</v>
      </c>
      <c r="R18" s="25"/>
      <c r="S18" s="25"/>
      <c r="T18" s="26">
        <v>1</v>
      </c>
      <c r="U18" s="26">
        <f t="shared" si="0"/>
        <v>17</v>
      </c>
    </row>
    <row r="19" spans="1:21" ht="18.75" customHeight="1">
      <c r="A19" s="16" t="s">
        <v>17</v>
      </c>
      <c r="B19" s="24">
        <v>21</v>
      </c>
      <c r="C19" s="24">
        <v>2</v>
      </c>
      <c r="D19" s="24">
        <v>1</v>
      </c>
      <c r="E19" s="24"/>
      <c r="F19" s="24"/>
      <c r="G19" s="24"/>
      <c r="H19" s="24">
        <v>1</v>
      </c>
      <c r="I19" s="24"/>
      <c r="J19" s="24"/>
      <c r="K19" s="24">
        <v>1</v>
      </c>
      <c r="L19" s="24"/>
      <c r="M19" s="24">
        <v>1</v>
      </c>
      <c r="N19" s="24"/>
      <c r="O19" s="24">
        <v>1</v>
      </c>
      <c r="P19" s="24">
        <v>5</v>
      </c>
      <c r="Q19" s="24"/>
      <c r="R19" s="25"/>
      <c r="S19" s="25"/>
      <c r="T19" s="26">
        <v>2</v>
      </c>
      <c r="U19" s="26">
        <f t="shared" si="0"/>
        <v>35</v>
      </c>
    </row>
    <row r="20" spans="1:21" ht="18.75" customHeight="1">
      <c r="A20" s="16" t="s">
        <v>18</v>
      </c>
      <c r="B20" s="24">
        <v>22</v>
      </c>
      <c r="C20" s="24">
        <v>4</v>
      </c>
      <c r="D20" s="24"/>
      <c r="E20" s="24">
        <v>1</v>
      </c>
      <c r="F20" s="24"/>
      <c r="G20" s="24">
        <v>1</v>
      </c>
      <c r="H20" s="24"/>
      <c r="I20" s="24">
        <v>1</v>
      </c>
      <c r="J20" s="24">
        <v>5</v>
      </c>
      <c r="K20" s="24"/>
      <c r="L20" s="24"/>
      <c r="M20" s="24">
        <v>1</v>
      </c>
      <c r="N20" s="24"/>
      <c r="O20" s="24"/>
      <c r="P20" s="24">
        <v>3</v>
      </c>
      <c r="Q20" s="24">
        <v>1</v>
      </c>
      <c r="R20" s="25"/>
      <c r="S20" s="25"/>
      <c r="T20" s="26">
        <v>6</v>
      </c>
      <c r="U20" s="26">
        <f t="shared" si="0"/>
        <v>45</v>
      </c>
    </row>
    <row r="21" spans="1:21" ht="18.75" customHeight="1">
      <c r="A21" s="16" t="s">
        <v>19</v>
      </c>
      <c r="B21" s="24">
        <v>1</v>
      </c>
      <c r="C21" s="24">
        <v>1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>
        <v>1</v>
      </c>
      <c r="Q21" s="24"/>
      <c r="R21" s="25"/>
      <c r="S21" s="25"/>
      <c r="T21" s="26"/>
      <c r="U21" s="26">
        <f t="shared" si="0"/>
        <v>3</v>
      </c>
    </row>
    <row r="22" spans="1:21" ht="18.75" customHeight="1">
      <c r="A22" s="16" t="s">
        <v>20</v>
      </c>
      <c r="B22" s="24">
        <v>6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>
        <v>2</v>
      </c>
      <c r="Q22" s="24"/>
      <c r="R22" s="25"/>
      <c r="S22" s="25"/>
      <c r="T22" s="26"/>
      <c r="U22" s="26">
        <f t="shared" si="0"/>
        <v>8</v>
      </c>
    </row>
    <row r="23" spans="1:21" ht="18.75" customHeight="1">
      <c r="A23" s="16" t="s">
        <v>21</v>
      </c>
      <c r="B23" s="24">
        <v>2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>
        <v>1</v>
      </c>
      <c r="Q23" s="24"/>
      <c r="R23" s="25"/>
      <c r="S23" s="25"/>
      <c r="T23" s="26"/>
      <c r="U23" s="26">
        <f t="shared" si="0"/>
        <v>3</v>
      </c>
    </row>
    <row r="24" spans="1:21" ht="18.75" customHeight="1">
      <c r="A24" s="16" t="s">
        <v>22</v>
      </c>
      <c r="B24" s="24">
        <v>2</v>
      </c>
      <c r="C24" s="24"/>
      <c r="D24" s="24"/>
      <c r="E24" s="24"/>
      <c r="F24" s="24"/>
      <c r="G24" s="24"/>
      <c r="H24" s="24"/>
      <c r="I24" s="24">
        <v>1</v>
      </c>
      <c r="J24" s="24"/>
      <c r="K24" s="24"/>
      <c r="L24" s="24"/>
      <c r="M24" s="24"/>
      <c r="N24" s="24"/>
      <c r="O24" s="24"/>
      <c r="P24" s="24">
        <v>1</v>
      </c>
      <c r="Q24" s="24"/>
      <c r="R24" s="25"/>
      <c r="S24" s="25"/>
      <c r="T24" s="26"/>
      <c r="U24" s="26">
        <f t="shared" si="0"/>
        <v>4</v>
      </c>
    </row>
    <row r="25" spans="1:21" ht="18.75" customHeight="1">
      <c r="A25" s="16" t="s">
        <v>23</v>
      </c>
      <c r="B25" s="24">
        <v>12</v>
      </c>
      <c r="C25" s="24">
        <v>1</v>
      </c>
      <c r="D25" s="24"/>
      <c r="E25" s="24"/>
      <c r="F25" s="24"/>
      <c r="G25" s="24"/>
      <c r="H25" s="24">
        <v>1</v>
      </c>
      <c r="I25" s="24"/>
      <c r="J25" s="24"/>
      <c r="K25" s="24"/>
      <c r="L25" s="24"/>
      <c r="M25" s="24">
        <v>1</v>
      </c>
      <c r="N25" s="24"/>
      <c r="O25" s="24"/>
      <c r="P25" s="24">
        <v>3</v>
      </c>
      <c r="Q25" s="24"/>
      <c r="R25" s="25"/>
      <c r="S25" s="25">
        <v>1</v>
      </c>
      <c r="T25" s="26"/>
      <c r="U25" s="26">
        <f t="shared" si="0"/>
        <v>19</v>
      </c>
    </row>
    <row r="26" spans="1:21" ht="18.75" customHeight="1">
      <c r="A26" s="16" t="s">
        <v>24</v>
      </c>
      <c r="B26" s="24">
        <v>1</v>
      </c>
      <c r="C26" s="24"/>
      <c r="D26" s="24"/>
      <c r="E26" s="24"/>
      <c r="F26" s="24"/>
      <c r="G26" s="24"/>
      <c r="H26" s="24"/>
      <c r="I26" s="24"/>
      <c r="J26" s="24">
        <v>2</v>
      </c>
      <c r="K26" s="24"/>
      <c r="L26" s="24"/>
      <c r="M26" s="24"/>
      <c r="N26" s="24"/>
      <c r="O26" s="24"/>
      <c r="P26" s="24">
        <v>1</v>
      </c>
      <c r="Q26" s="24"/>
      <c r="R26" s="25"/>
      <c r="S26" s="25"/>
      <c r="T26" s="26"/>
      <c r="U26" s="26">
        <f t="shared" si="0"/>
        <v>4</v>
      </c>
    </row>
    <row r="27" spans="1:21" ht="18.75" customHeight="1">
      <c r="A27" s="16" t="s">
        <v>25</v>
      </c>
      <c r="B27" s="24">
        <v>9</v>
      </c>
      <c r="C27" s="24">
        <v>1</v>
      </c>
      <c r="D27" s="24"/>
      <c r="E27" s="24"/>
      <c r="F27" s="24"/>
      <c r="G27" s="24"/>
      <c r="H27" s="24">
        <v>1</v>
      </c>
      <c r="I27" s="24"/>
      <c r="J27" s="24">
        <v>2</v>
      </c>
      <c r="K27" s="24"/>
      <c r="L27" s="24"/>
      <c r="M27" s="24"/>
      <c r="N27" s="24">
        <v>1</v>
      </c>
      <c r="O27" s="24"/>
      <c r="P27" s="24">
        <v>5</v>
      </c>
      <c r="Q27" s="24">
        <v>1</v>
      </c>
      <c r="R27" s="25"/>
      <c r="S27" s="25"/>
      <c r="T27" s="26"/>
      <c r="U27" s="26">
        <f t="shared" si="0"/>
        <v>20</v>
      </c>
    </row>
    <row r="28" spans="1:21" ht="18.75" customHeight="1">
      <c r="A28" s="16" t="s">
        <v>26</v>
      </c>
      <c r="B28" s="24">
        <v>31</v>
      </c>
      <c r="C28" s="24">
        <v>2</v>
      </c>
      <c r="D28" s="24"/>
      <c r="E28" s="24"/>
      <c r="F28" s="24"/>
      <c r="G28" s="24"/>
      <c r="H28" s="24">
        <v>1</v>
      </c>
      <c r="I28" s="24"/>
      <c r="J28" s="24">
        <v>4</v>
      </c>
      <c r="K28" s="24"/>
      <c r="L28" s="24"/>
      <c r="M28" s="24">
        <v>1</v>
      </c>
      <c r="N28" s="24"/>
      <c r="O28" s="24"/>
      <c r="P28" s="24">
        <v>4</v>
      </c>
      <c r="Q28" s="24">
        <v>1</v>
      </c>
      <c r="R28" s="25"/>
      <c r="S28" s="25"/>
      <c r="T28" s="26">
        <v>1</v>
      </c>
      <c r="U28" s="26">
        <f t="shared" si="0"/>
        <v>45</v>
      </c>
    </row>
    <row r="29" spans="1:21" ht="18.75" customHeight="1">
      <c r="A29" s="16" t="s">
        <v>27</v>
      </c>
      <c r="B29" s="24">
        <v>4</v>
      </c>
      <c r="C29" s="24"/>
      <c r="D29" s="24"/>
      <c r="E29" s="24"/>
      <c r="F29" s="24"/>
      <c r="G29" s="24"/>
      <c r="H29" s="24"/>
      <c r="I29" s="24"/>
      <c r="J29" s="24">
        <v>1</v>
      </c>
      <c r="K29" s="24"/>
      <c r="L29" s="24"/>
      <c r="M29" s="24"/>
      <c r="N29" s="24"/>
      <c r="O29" s="24"/>
      <c r="P29" s="24">
        <v>1</v>
      </c>
      <c r="Q29" s="24"/>
      <c r="R29" s="25"/>
      <c r="S29" s="25"/>
      <c r="T29" s="26"/>
      <c r="U29" s="26">
        <f t="shared" si="0"/>
        <v>6</v>
      </c>
    </row>
    <row r="30" spans="1:21" ht="18.75" customHeight="1">
      <c r="A30" s="16" t="s">
        <v>28</v>
      </c>
      <c r="B30" s="24">
        <v>30</v>
      </c>
      <c r="C30" s="24">
        <v>1</v>
      </c>
      <c r="D30" s="24"/>
      <c r="E30" s="24">
        <v>1</v>
      </c>
      <c r="F30" s="24"/>
      <c r="G30" s="24">
        <v>2</v>
      </c>
      <c r="H30" s="24">
        <v>1</v>
      </c>
      <c r="I30" s="24"/>
      <c r="J30" s="24">
        <v>2</v>
      </c>
      <c r="K30" s="24"/>
      <c r="L30" s="24">
        <v>1</v>
      </c>
      <c r="M30" s="24"/>
      <c r="N30" s="24">
        <v>2</v>
      </c>
      <c r="O30" s="24">
        <v>1</v>
      </c>
      <c r="P30" s="24">
        <v>9</v>
      </c>
      <c r="Q30" s="24">
        <v>1</v>
      </c>
      <c r="R30" s="25"/>
      <c r="S30" s="25"/>
      <c r="T30" s="26">
        <v>5</v>
      </c>
      <c r="U30" s="26">
        <f t="shared" si="0"/>
        <v>56</v>
      </c>
    </row>
    <row r="31" spans="1:21" ht="18.75" customHeight="1">
      <c r="A31" s="16" t="s">
        <v>29</v>
      </c>
      <c r="B31" s="24">
        <v>13</v>
      </c>
      <c r="C31" s="24">
        <v>1</v>
      </c>
      <c r="D31" s="24"/>
      <c r="E31" s="24"/>
      <c r="F31" s="24"/>
      <c r="G31" s="24">
        <v>1</v>
      </c>
      <c r="H31" s="24">
        <v>1</v>
      </c>
      <c r="I31" s="24"/>
      <c r="J31" s="24"/>
      <c r="K31" s="24"/>
      <c r="L31" s="24"/>
      <c r="M31" s="24"/>
      <c r="N31" s="24"/>
      <c r="O31" s="24"/>
      <c r="P31" s="24">
        <v>3</v>
      </c>
      <c r="Q31" s="24"/>
      <c r="R31" s="25"/>
      <c r="S31" s="25"/>
      <c r="T31" s="26"/>
      <c r="U31" s="26">
        <f t="shared" si="0"/>
        <v>19</v>
      </c>
    </row>
    <row r="32" spans="1:21" ht="18.75" customHeight="1">
      <c r="A32" s="16" t="s">
        <v>30</v>
      </c>
      <c r="B32" s="24">
        <v>2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>
        <v>1</v>
      </c>
      <c r="Q32" s="24"/>
      <c r="R32" s="25"/>
      <c r="S32" s="25"/>
      <c r="T32" s="26"/>
      <c r="U32" s="26">
        <f t="shared" si="0"/>
        <v>3</v>
      </c>
    </row>
    <row r="33" spans="1:21" ht="18.75" customHeight="1">
      <c r="A33" s="16" t="s">
        <v>31</v>
      </c>
      <c r="B33" s="24">
        <v>36</v>
      </c>
      <c r="C33" s="24">
        <v>5</v>
      </c>
      <c r="D33" s="24">
        <v>1</v>
      </c>
      <c r="E33" s="24"/>
      <c r="F33" s="24"/>
      <c r="G33" s="24"/>
      <c r="H33" s="24">
        <v>1</v>
      </c>
      <c r="I33" s="24"/>
      <c r="J33" s="24">
        <v>1</v>
      </c>
      <c r="K33" s="24">
        <v>1</v>
      </c>
      <c r="L33" s="24"/>
      <c r="M33" s="24"/>
      <c r="N33" s="24"/>
      <c r="O33" s="24"/>
      <c r="P33" s="24">
        <v>8</v>
      </c>
      <c r="Q33" s="24">
        <v>2</v>
      </c>
      <c r="R33" s="25"/>
      <c r="S33" s="25">
        <v>1</v>
      </c>
      <c r="T33" s="26">
        <v>3</v>
      </c>
      <c r="U33" s="26">
        <f t="shared" si="0"/>
        <v>59</v>
      </c>
    </row>
    <row r="34" spans="1:21" ht="18.75" customHeight="1">
      <c r="A34" s="16" t="s">
        <v>32</v>
      </c>
      <c r="B34" s="24">
        <v>14</v>
      </c>
      <c r="C34" s="24">
        <v>3</v>
      </c>
      <c r="D34" s="24"/>
      <c r="E34" s="24"/>
      <c r="F34" s="24"/>
      <c r="G34" s="24"/>
      <c r="H34" s="24"/>
      <c r="I34" s="24"/>
      <c r="J34" s="24">
        <v>1</v>
      </c>
      <c r="K34" s="24"/>
      <c r="L34" s="24"/>
      <c r="M34" s="24">
        <v>1</v>
      </c>
      <c r="N34" s="24"/>
      <c r="O34" s="24"/>
      <c r="P34" s="24">
        <v>2</v>
      </c>
      <c r="Q34" s="24"/>
      <c r="R34" s="25"/>
      <c r="S34" s="25"/>
      <c r="T34" s="26"/>
      <c r="U34" s="26">
        <f t="shared" si="0"/>
        <v>21</v>
      </c>
    </row>
    <row r="35" spans="1:21" ht="18.75" customHeight="1">
      <c r="A35" s="16" t="s">
        <v>33</v>
      </c>
      <c r="B35" s="24">
        <v>15</v>
      </c>
      <c r="C35" s="24">
        <v>2</v>
      </c>
      <c r="D35" s="24"/>
      <c r="E35" s="24"/>
      <c r="F35" s="24"/>
      <c r="G35" s="24"/>
      <c r="H35" s="24">
        <v>1</v>
      </c>
      <c r="I35" s="24"/>
      <c r="J35" s="24">
        <v>1</v>
      </c>
      <c r="K35" s="24"/>
      <c r="L35" s="24"/>
      <c r="M35" s="24"/>
      <c r="N35" s="24">
        <v>1</v>
      </c>
      <c r="O35" s="24"/>
      <c r="P35" s="24">
        <v>4</v>
      </c>
      <c r="Q35" s="24">
        <v>1</v>
      </c>
      <c r="R35" s="25"/>
      <c r="S35" s="25"/>
      <c r="T35" s="26">
        <v>1</v>
      </c>
      <c r="U35" s="26">
        <f t="shared" ref="U35:U36" si="1">SUM(B35:T35)</f>
        <v>26</v>
      </c>
    </row>
    <row r="36" spans="1:21" ht="18.75" customHeight="1">
      <c r="A36" s="27" t="s">
        <v>48</v>
      </c>
      <c r="B36" s="28">
        <f t="shared" ref="B36:T36" si="2">SUM(B4:B35)</f>
        <v>375</v>
      </c>
      <c r="C36" s="28">
        <f t="shared" si="2"/>
        <v>46</v>
      </c>
      <c r="D36" s="28">
        <f t="shared" si="2"/>
        <v>7</v>
      </c>
      <c r="E36" s="28">
        <f t="shared" si="2"/>
        <v>3</v>
      </c>
      <c r="F36" s="28">
        <f t="shared" si="2"/>
        <v>1</v>
      </c>
      <c r="G36" s="28">
        <f t="shared" si="2"/>
        <v>8</v>
      </c>
      <c r="H36" s="28">
        <f t="shared" si="2"/>
        <v>18</v>
      </c>
      <c r="I36" s="28">
        <f t="shared" si="2"/>
        <v>3</v>
      </c>
      <c r="J36" s="28">
        <f t="shared" si="2"/>
        <v>38</v>
      </c>
      <c r="K36" s="28">
        <f t="shared" si="2"/>
        <v>3</v>
      </c>
      <c r="L36" s="28">
        <f t="shared" si="2"/>
        <v>1</v>
      </c>
      <c r="M36" s="28">
        <f t="shared" si="2"/>
        <v>11</v>
      </c>
      <c r="N36" s="28">
        <f t="shared" si="2"/>
        <v>6</v>
      </c>
      <c r="O36" s="28">
        <f t="shared" si="2"/>
        <v>3</v>
      </c>
      <c r="P36" s="28">
        <f t="shared" si="2"/>
        <v>90</v>
      </c>
      <c r="Q36" s="28">
        <f t="shared" si="2"/>
        <v>12</v>
      </c>
      <c r="R36" s="28">
        <f t="shared" si="2"/>
        <v>1</v>
      </c>
      <c r="S36" s="28">
        <f t="shared" si="2"/>
        <v>2</v>
      </c>
      <c r="T36" s="29">
        <f t="shared" si="2"/>
        <v>32</v>
      </c>
      <c r="U36" s="29">
        <f t="shared" si="1"/>
        <v>660</v>
      </c>
    </row>
    <row r="39" spans="1:21">
      <c r="B39" s="30"/>
    </row>
    <row r="40" spans="1:21">
      <c r="B40" s="30"/>
    </row>
    <row r="41" spans="1:21">
      <c r="B41" s="30"/>
    </row>
    <row r="42" spans="1:21">
      <c r="B42" s="30"/>
    </row>
    <row r="43" spans="1:21">
      <c r="B43" s="30"/>
    </row>
    <row r="44" spans="1:21">
      <c r="B44" s="30"/>
    </row>
    <row r="45" spans="1:21">
      <c r="B45" s="30"/>
    </row>
    <row r="46" spans="1:21">
      <c r="B46" s="30"/>
      <c r="C46" s="32"/>
    </row>
  </sheetData>
  <mergeCells count="2">
    <mergeCell ref="B1:K1"/>
    <mergeCell ref="L1:U1"/>
  </mergeCells>
  <printOptions horizontalCentered="1"/>
  <pageMargins left="0.39370078740157483" right="0.39370078740157483" top="0.43307086614173229" bottom="0.47244094488188981" header="0.27559055118110237" footer="0.23622047244094491"/>
  <pageSetup paperSize="9" firstPageNumber="2" fitToWidth="0" fitToHeight="0" pageOrder="overThenDown" orientation="portrait" useFirstPageNumber="1" horizontalDpi="4294967294" verticalDpi="4294967294" r:id="rId1"/>
  <headerFooter alignWithMargins="0">
    <oddFooter>&amp;L&amp;"Arial,Italic"&amp;9AISHE 2012-13&amp;CT-&amp;P</oddFooter>
  </headerFooter>
  <colBreaks count="1" manualBreakCount="1">
    <brk id="11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J41"/>
  <sheetViews>
    <sheetView showZeros="0" view="pageBreakPreview" topLeftCell="A13" zoomScaleSheetLayoutView="100" workbookViewId="0">
      <selection activeCell="H25" sqref="H25"/>
    </sheetView>
  </sheetViews>
  <sheetFormatPr defaultRowHeight="14.25"/>
  <cols>
    <col min="1" max="1" width="19" style="47" customWidth="1"/>
    <col min="2" max="2" width="9.42578125" style="37" customWidth="1"/>
    <col min="3" max="5" width="7" style="37" customWidth="1"/>
    <col min="6" max="10" width="9.42578125" style="37" customWidth="1"/>
    <col min="11" max="16384" width="9.140625" style="37"/>
  </cols>
  <sheetData>
    <row r="1" spans="1:10" s="36" customFormat="1" ht="24" customHeight="1">
      <c r="A1" s="33" t="s">
        <v>70</v>
      </c>
      <c r="B1" s="34"/>
      <c r="C1" s="35"/>
      <c r="D1" s="35"/>
      <c r="E1" s="35"/>
      <c r="F1" s="35"/>
      <c r="G1" s="35"/>
      <c r="H1" s="35"/>
      <c r="I1" s="35"/>
      <c r="J1" s="35"/>
    </row>
    <row r="2" spans="1:10">
      <c r="A2" s="398" t="s">
        <v>36</v>
      </c>
      <c r="B2" s="399" t="s">
        <v>71</v>
      </c>
      <c r="C2" s="399"/>
      <c r="D2" s="399"/>
      <c r="E2" s="399"/>
      <c r="F2" s="399"/>
      <c r="G2" s="399"/>
      <c r="H2" s="399"/>
      <c r="I2" s="399"/>
      <c r="J2" s="399"/>
    </row>
    <row r="3" spans="1:10" s="40" customFormat="1" ht="28.5">
      <c r="A3" s="398"/>
      <c r="B3" s="38" t="s">
        <v>72</v>
      </c>
      <c r="C3" s="39" t="s">
        <v>73</v>
      </c>
      <c r="D3" s="39" t="s">
        <v>74</v>
      </c>
      <c r="E3" s="39" t="s">
        <v>75</v>
      </c>
      <c r="F3" s="39" t="s">
        <v>76</v>
      </c>
      <c r="G3" s="39" t="s">
        <v>77</v>
      </c>
      <c r="H3" s="39" t="s">
        <v>78</v>
      </c>
      <c r="I3" s="39" t="s">
        <v>79</v>
      </c>
      <c r="J3" s="39" t="s">
        <v>80</v>
      </c>
    </row>
    <row r="4" spans="1:10" s="40" customFormat="1">
      <c r="A4" s="9">
        <v>1</v>
      </c>
      <c r="B4" s="11">
        <v>2</v>
      </c>
      <c r="C4" s="9">
        <v>3</v>
      </c>
      <c r="D4" s="11">
        <v>4</v>
      </c>
      <c r="E4" s="9">
        <v>5</v>
      </c>
      <c r="F4" s="11">
        <v>6</v>
      </c>
      <c r="G4" s="9">
        <v>7</v>
      </c>
      <c r="H4" s="11">
        <v>8</v>
      </c>
      <c r="I4" s="9">
        <v>9</v>
      </c>
      <c r="J4" s="11">
        <v>10</v>
      </c>
    </row>
    <row r="5" spans="1:10" s="43" customFormat="1" ht="29.25" customHeight="1">
      <c r="A5" s="41" t="s">
        <v>0</v>
      </c>
      <c r="B5" s="42">
        <v>3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</row>
    <row r="6" spans="1:10" s="43" customFormat="1" ht="18.75" customHeight="1">
      <c r="A6" s="44" t="s">
        <v>1</v>
      </c>
      <c r="B6" s="42">
        <v>0</v>
      </c>
      <c r="C6" s="42">
        <v>0</v>
      </c>
      <c r="D6" s="42">
        <v>0</v>
      </c>
      <c r="E6" s="42">
        <v>0</v>
      </c>
      <c r="F6" s="42">
        <v>8</v>
      </c>
      <c r="G6" s="42">
        <v>5</v>
      </c>
      <c r="H6" s="42">
        <v>0</v>
      </c>
      <c r="I6" s="42">
        <v>0</v>
      </c>
      <c r="J6" s="42">
        <v>0</v>
      </c>
    </row>
    <row r="7" spans="1:10" s="43" customFormat="1" ht="18.75" customHeight="1">
      <c r="A7" s="44" t="s">
        <v>2</v>
      </c>
      <c r="B7" s="42">
        <v>11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</row>
    <row r="8" spans="1:10" s="43" customFormat="1" ht="18.75" customHeight="1">
      <c r="A8" s="44" t="s">
        <v>3</v>
      </c>
      <c r="B8" s="42">
        <v>6</v>
      </c>
      <c r="C8" s="42">
        <v>12</v>
      </c>
      <c r="D8" s="42">
        <v>8</v>
      </c>
      <c r="E8" s="42">
        <v>0</v>
      </c>
      <c r="F8" s="42">
        <v>1</v>
      </c>
      <c r="G8" s="42">
        <v>0</v>
      </c>
      <c r="H8" s="42">
        <v>0</v>
      </c>
      <c r="I8" s="42">
        <v>0</v>
      </c>
      <c r="J8" s="42">
        <v>0</v>
      </c>
    </row>
    <row r="9" spans="1:10" s="43" customFormat="1" ht="18.75" customHeight="1">
      <c r="A9" s="44" t="s">
        <v>4</v>
      </c>
      <c r="B9" s="42">
        <v>13</v>
      </c>
      <c r="C9" s="42">
        <v>13</v>
      </c>
      <c r="D9" s="42">
        <v>10</v>
      </c>
      <c r="E9" s="42">
        <v>1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</row>
    <row r="10" spans="1:10" s="43" customFormat="1" ht="18.75" customHeight="1">
      <c r="A10" s="44" t="s">
        <v>5</v>
      </c>
      <c r="B10" s="42">
        <v>0</v>
      </c>
      <c r="C10" s="42">
        <v>0</v>
      </c>
      <c r="D10" s="42">
        <v>1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</row>
    <row r="11" spans="1:10" s="43" customFormat="1" ht="18.75" customHeight="1">
      <c r="A11" s="44" t="s">
        <v>6</v>
      </c>
      <c r="B11" s="42">
        <v>6</v>
      </c>
      <c r="C11" s="42">
        <v>6</v>
      </c>
      <c r="D11" s="42">
        <v>5</v>
      </c>
      <c r="E11" s="42">
        <v>1</v>
      </c>
      <c r="F11" s="42">
        <v>2</v>
      </c>
      <c r="G11" s="42">
        <v>0</v>
      </c>
      <c r="H11" s="42">
        <v>0</v>
      </c>
      <c r="I11" s="42">
        <v>0</v>
      </c>
      <c r="J11" s="42">
        <v>0</v>
      </c>
    </row>
    <row r="12" spans="1:10" s="43" customFormat="1" ht="31.5" customHeight="1">
      <c r="A12" s="44" t="s">
        <v>7</v>
      </c>
      <c r="B12" s="42">
        <v>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</row>
    <row r="13" spans="1:10" s="43" customFormat="1" ht="18.75" customHeight="1">
      <c r="A13" s="44" t="s">
        <v>81</v>
      </c>
      <c r="B13" s="42">
        <v>1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</row>
    <row r="14" spans="1:10" s="43" customFormat="1" ht="18.75" customHeight="1">
      <c r="A14" s="44" t="s">
        <v>8</v>
      </c>
      <c r="B14" s="42">
        <v>1</v>
      </c>
      <c r="C14" s="42">
        <v>3</v>
      </c>
      <c r="D14" s="42">
        <v>5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</row>
    <row r="15" spans="1:10" s="43" customFormat="1" ht="18.75" customHeight="1">
      <c r="A15" s="44" t="s">
        <v>9</v>
      </c>
      <c r="B15" s="42">
        <v>0</v>
      </c>
      <c r="C15" s="42">
        <v>1</v>
      </c>
      <c r="D15" s="42">
        <v>1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</row>
    <row r="16" spans="1:10" s="43" customFormat="1" ht="18.75" customHeight="1">
      <c r="A16" s="44" t="s">
        <v>10</v>
      </c>
      <c r="B16" s="42">
        <v>1</v>
      </c>
      <c r="C16" s="42">
        <v>3</v>
      </c>
      <c r="D16" s="42">
        <v>9</v>
      </c>
      <c r="E16" s="42">
        <v>6</v>
      </c>
      <c r="F16" s="42">
        <v>6</v>
      </c>
      <c r="G16" s="42">
        <v>1</v>
      </c>
      <c r="H16" s="42">
        <v>0</v>
      </c>
      <c r="I16" s="42">
        <v>0</v>
      </c>
      <c r="J16" s="42">
        <v>0</v>
      </c>
    </row>
    <row r="17" spans="1:10" s="43" customFormat="1" ht="18.75" customHeight="1">
      <c r="A17" s="44" t="s">
        <v>11</v>
      </c>
      <c r="B17" s="42">
        <v>0</v>
      </c>
      <c r="C17" s="42">
        <v>1</v>
      </c>
      <c r="D17" s="42">
        <v>9</v>
      </c>
      <c r="E17" s="42">
        <v>11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</row>
    <row r="18" spans="1:10" s="43" customFormat="1" ht="18.75" customHeight="1">
      <c r="A18" s="44" t="s">
        <v>12</v>
      </c>
      <c r="B18" s="42">
        <v>3</v>
      </c>
      <c r="C18" s="42">
        <v>2</v>
      </c>
      <c r="D18" s="42">
        <v>6</v>
      </c>
      <c r="E18" s="42">
        <v>1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</row>
    <row r="19" spans="1:10" s="43" customFormat="1" ht="18.75" customHeight="1">
      <c r="A19" s="44" t="s">
        <v>13</v>
      </c>
      <c r="B19" s="42">
        <v>12</v>
      </c>
      <c r="C19" s="42">
        <v>6</v>
      </c>
      <c r="D19" s="42">
        <v>3</v>
      </c>
      <c r="E19" s="42">
        <v>1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</row>
    <row r="20" spans="1:10" s="43" customFormat="1" ht="18.75" customHeight="1">
      <c r="A20" s="44" t="s">
        <v>14</v>
      </c>
      <c r="B20" s="42">
        <v>14</v>
      </c>
      <c r="C20" s="42">
        <v>6</v>
      </c>
      <c r="D20" s="42">
        <v>2</v>
      </c>
      <c r="E20" s="42">
        <v>1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</row>
    <row r="21" spans="1:10" s="43" customFormat="1" ht="18.75" customHeight="1">
      <c r="A21" s="44" t="s">
        <v>15</v>
      </c>
      <c r="B21" s="42">
        <v>1</v>
      </c>
      <c r="C21" s="42">
        <v>1</v>
      </c>
      <c r="D21" s="42">
        <v>7</v>
      </c>
      <c r="E21" s="42">
        <v>13</v>
      </c>
      <c r="F21" s="42">
        <v>5</v>
      </c>
      <c r="G21" s="42">
        <v>2</v>
      </c>
      <c r="H21" s="42">
        <v>0</v>
      </c>
      <c r="I21" s="42">
        <v>0</v>
      </c>
      <c r="J21" s="42">
        <v>1</v>
      </c>
    </row>
    <row r="22" spans="1:10" s="43" customFormat="1" ht="18.75" customHeight="1">
      <c r="A22" s="44" t="s">
        <v>16</v>
      </c>
      <c r="B22" s="42">
        <v>0</v>
      </c>
      <c r="C22" s="42">
        <v>0</v>
      </c>
      <c r="D22" s="42">
        <v>4</v>
      </c>
      <c r="E22" s="42">
        <v>6</v>
      </c>
      <c r="F22" s="42">
        <v>4</v>
      </c>
      <c r="G22" s="42">
        <v>0</v>
      </c>
      <c r="H22" s="42">
        <v>0</v>
      </c>
      <c r="I22" s="42">
        <v>0</v>
      </c>
      <c r="J22" s="42">
        <v>0</v>
      </c>
    </row>
    <row r="23" spans="1:10" s="43" customFormat="1" ht="18.75" customHeight="1">
      <c r="A23" s="44" t="s">
        <v>82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</row>
    <row r="24" spans="1:10" s="43" customFormat="1" ht="18.75" customHeight="1">
      <c r="A24" s="44" t="s">
        <v>17</v>
      </c>
      <c r="B24" s="42">
        <v>6</v>
      </c>
      <c r="C24" s="42">
        <v>14</v>
      </c>
      <c r="D24" s="42">
        <v>19</v>
      </c>
      <c r="E24" s="42">
        <v>7</v>
      </c>
      <c r="F24" s="42">
        <v>1</v>
      </c>
      <c r="G24" s="42">
        <v>2</v>
      </c>
      <c r="H24" s="42">
        <v>1</v>
      </c>
      <c r="I24" s="42">
        <v>0</v>
      </c>
      <c r="J24" s="42">
        <v>0</v>
      </c>
    </row>
    <row r="25" spans="1:10" s="43" customFormat="1" ht="18.75" customHeight="1">
      <c r="A25" s="44" t="s">
        <v>18</v>
      </c>
      <c r="B25" s="42">
        <v>0</v>
      </c>
      <c r="C25" s="42">
        <v>0</v>
      </c>
      <c r="D25" s="42">
        <v>3</v>
      </c>
      <c r="E25" s="42">
        <v>16</v>
      </c>
      <c r="F25" s="42">
        <v>11</v>
      </c>
      <c r="G25" s="42">
        <v>2</v>
      </c>
      <c r="H25" s="42">
        <v>1</v>
      </c>
      <c r="I25" s="42">
        <v>2</v>
      </c>
      <c r="J25" s="42">
        <v>0</v>
      </c>
    </row>
    <row r="26" spans="1:10" s="43" customFormat="1" ht="18.75" customHeight="1">
      <c r="A26" s="44" t="s">
        <v>19</v>
      </c>
      <c r="B26" s="42">
        <v>7</v>
      </c>
      <c r="C26" s="42">
        <v>1</v>
      </c>
      <c r="D26" s="42">
        <v>1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</row>
    <row r="27" spans="1:10" s="43" customFormat="1" ht="18.75" customHeight="1">
      <c r="A27" s="44" t="s">
        <v>20</v>
      </c>
      <c r="B27" s="42">
        <v>5</v>
      </c>
      <c r="C27" s="42">
        <v>1</v>
      </c>
      <c r="D27" s="42">
        <v>1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</row>
    <row r="28" spans="1:10" s="43" customFormat="1" ht="18.75" customHeight="1">
      <c r="A28" s="44" t="s">
        <v>21</v>
      </c>
      <c r="B28" s="42">
        <v>7</v>
      </c>
      <c r="C28" s="42">
        <v>1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</row>
    <row r="29" spans="1:10" s="43" customFormat="1" ht="18.75" customHeight="1">
      <c r="A29" s="44" t="s">
        <v>22</v>
      </c>
      <c r="B29" s="42">
        <v>9</v>
      </c>
      <c r="C29" s="42">
        <v>1</v>
      </c>
      <c r="D29" s="42">
        <v>1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</row>
    <row r="30" spans="1:10" s="43" customFormat="1" ht="18.75" customHeight="1">
      <c r="A30" s="44" t="s">
        <v>23</v>
      </c>
      <c r="B30" s="42">
        <v>5</v>
      </c>
      <c r="C30" s="42">
        <v>5</v>
      </c>
      <c r="D30" s="42">
        <v>14</v>
      </c>
      <c r="E30" s="42">
        <v>5</v>
      </c>
      <c r="F30" s="42">
        <v>0</v>
      </c>
      <c r="G30" s="42">
        <v>1</v>
      </c>
      <c r="H30" s="42">
        <v>0</v>
      </c>
      <c r="I30" s="42">
        <v>0</v>
      </c>
      <c r="J30" s="42">
        <v>0</v>
      </c>
    </row>
    <row r="31" spans="1:10" s="43" customFormat="1" ht="18.75" customHeight="1">
      <c r="A31" s="44" t="s">
        <v>24</v>
      </c>
      <c r="B31" s="42">
        <v>2</v>
      </c>
      <c r="C31" s="42">
        <v>1</v>
      </c>
      <c r="D31" s="42">
        <v>0</v>
      </c>
      <c r="E31" s="42">
        <v>1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</row>
    <row r="32" spans="1:10" s="43" customFormat="1" ht="18.75" customHeight="1">
      <c r="A32" s="44" t="s">
        <v>25</v>
      </c>
      <c r="B32" s="42">
        <v>2</v>
      </c>
      <c r="C32" s="42">
        <v>1</v>
      </c>
      <c r="D32" s="42">
        <v>10</v>
      </c>
      <c r="E32" s="42">
        <v>7</v>
      </c>
      <c r="F32" s="42">
        <v>2</v>
      </c>
      <c r="G32" s="42">
        <v>0</v>
      </c>
      <c r="H32" s="42">
        <v>0</v>
      </c>
      <c r="I32" s="42">
        <v>0</v>
      </c>
      <c r="J32" s="42">
        <v>0</v>
      </c>
    </row>
    <row r="33" spans="1:10" s="43" customFormat="1" ht="18.75" customHeight="1">
      <c r="A33" s="44" t="s">
        <v>26</v>
      </c>
      <c r="B33" s="42">
        <v>1</v>
      </c>
      <c r="C33" s="42">
        <v>3</v>
      </c>
      <c r="D33" s="42">
        <v>14</v>
      </c>
      <c r="E33" s="42">
        <v>7</v>
      </c>
      <c r="F33" s="42">
        <v>6</v>
      </c>
      <c r="G33" s="42">
        <v>1</v>
      </c>
      <c r="H33" s="42">
        <v>0</v>
      </c>
      <c r="I33" s="42">
        <v>0</v>
      </c>
      <c r="J33" s="42">
        <v>1</v>
      </c>
    </row>
    <row r="34" spans="1:10" s="43" customFormat="1" ht="18.75" customHeight="1">
      <c r="A34" s="44" t="s">
        <v>27</v>
      </c>
      <c r="B34" s="42">
        <v>3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</row>
    <row r="35" spans="1:10" s="43" customFormat="1" ht="18.75" customHeight="1">
      <c r="A35" s="44" t="s">
        <v>28</v>
      </c>
      <c r="B35" s="42">
        <v>1</v>
      </c>
      <c r="C35" s="42">
        <v>1</v>
      </c>
      <c r="D35" s="42">
        <v>11</v>
      </c>
      <c r="E35" s="42">
        <v>10</v>
      </c>
      <c r="F35" s="42">
        <v>7</v>
      </c>
      <c r="G35" s="42">
        <v>2</v>
      </c>
      <c r="H35" s="42">
        <v>0</v>
      </c>
      <c r="I35" s="42">
        <v>0</v>
      </c>
      <c r="J35" s="42">
        <v>0</v>
      </c>
    </row>
    <row r="36" spans="1:10" s="43" customFormat="1" ht="18.75" customHeight="1">
      <c r="A36" s="44" t="s">
        <v>29</v>
      </c>
      <c r="B36" s="42">
        <v>0</v>
      </c>
      <c r="C36" s="42">
        <v>0</v>
      </c>
      <c r="D36" s="42">
        <v>0</v>
      </c>
      <c r="E36" s="42">
        <v>2</v>
      </c>
      <c r="F36" s="42">
        <v>3</v>
      </c>
      <c r="G36" s="42">
        <v>3</v>
      </c>
      <c r="H36" s="42">
        <v>0</v>
      </c>
      <c r="I36" s="42">
        <v>1</v>
      </c>
      <c r="J36" s="42">
        <v>1</v>
      </c>
    </row>
    <row r="37" spans="1:10" s="43" customFormat="1" ht="18.75" customHeight="1">
      <c r="A37" s="44" t="s">
        <v>30</v>
      </c>
      <c r="B37" s="42">
        <v>3</v>
      </c>
      <c r="C37" s="42">
        <v>0</v>
      </c>
      <c r="D37" s="42">
        <v>1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</row>
    <row r="38" spans="1:10" s="43" customFormat="1" ht="18.75" customHeight="1">
      <c r="A38" s="44" t="s">
        <v>31</v>
      </c>
      <c r="B38" s="42">
        <v>3</v>
      </c>
      <c r="C38" s="42">
        <v>6</v>
      </c>
      <c r="D38" s="42">
        <v>25</v>
      </c>
      <c r="E38" s="42">
        <v>22</v>
      </c>
      <c r="F38" s="42">
        <v>11</v>
      </c>
      <c r="G38" s="42">
        <v>4</v>
      </c>
      <c r="H38" s="42">
        <v>0</v>
      </c>
      <c r="I38" s="42">
        <v>0</v>
      </c>
      <c r="J38" s="42">
        <v>0</v>
      </c>
    </row>
    <row r="39" spans="1:10" s="43" customFormat="1" ht="18.75" customHeight="1">
      <c r="A39" s="44" t="s">
        <v>32</v>
      </c>
      <c r="B39" s="42">
        <v>5</v>
      </c>
      <c r="C39" s="42">
        <v>3</v>
      </c>
      <c r="D39" s="42">
        <v>3</v>
      </c>
      <c r="E39" s="42">
        <v>1</v>
      </c>
      <c r="F39" s="42">
        <v>1</v>
      </c>
      <c r="G39" s="42">
        <v>0</v>
      </c>
      <c r="H39" s="42">
        <v>0</v>
      </c>
      <c r="I39" s="42">
        <v>0</v>
      </c>
      <c r="J39" s="42">
        <v>0</v>
      </c>
    </row>
    <row r="40" spans="1:10" s="43" customFormat="1" ht="18.75" customHeight="1">
      <c r="A40" s="44" t="s">
        <v>33</v>
      </c>
      <c r="B40" s="42">
        <v>1</v>
      </c>
      <c r="C40" s="42">
        <v>2</v>
      </c>
      <c r="D40" s="42">
        <v>10</v>
      </c>
      <c r="E40" s="42">
        <v>3</v>
      </c>
      <c r="F40" s="42">
        <v>3</v>
      </c>
      <c r="G40" s="42">
        <v>0</v>
      </c>
      <c r="H40" s="42"/>
      <c r="I40" s="42">
        <v>0</v>
      </c>
      <c r="J40" s="42">
        <v>0</v>
      </c>
    </row>
    <row r="41" spans="1:10" s="46" customFormat="1" ht="18.75" customHeight="1">
      <c r="A41" s="45" t="s">
        <v>49</v>
      </c>
      <c r="B41" s="38">
        <f>SUM(B5:B40)</f>
        <v>133</v>
      </c>
      <c r="C41" s="38">
        <f t="shared" ref="C41:J41" si="0">SUM(C5:C40)</f>
        <v>94</v>
      </c>
      <c r="D41" s="38">
        <f t="shared" si="0"/>
        <v>183</v>
      </c>
      <c r="E41" s="38">
        <f t="shared" si="0"/>
        <v>122</v>
      </c>
      <c r="F41" s="38">
        <f t="shared" si="0"/>
        <v>71</v>
      </c>
      <c r="G41" s="38">
        <f t="shared" si="0"/>
        <v>23</v>
      </c>
      <c r="H41" s="38">
        <f t="shared" si="0"/>
        <v>2</v>
      </c>
      <c r="I41" s="38">
        <f t="shared" si="0"/>
        <v>3</v>
      </c>
      <c r="J41" s="38">
        <f t="shared" si="0"/>
        <v>3</v>
      </c>
    </row>
  </sheetData>
  <mergeCells count="2">
    <mergeCell ref="A2:A3"/>
    <mergeCell ref="B2:J2"/>
  </mergeCells>
  <pageMargins left="0.51181102362204722" right="0.31496062992125984" top="0.43307086614173229" bottom="0.43307086614173229" header="0.31496062992125984" footer="0.31496062992125984"/>
  <pageSetup paperSize="9" scale="95" firstPageNumber="4" orientation="portrait" useFirstPageNumber="1" horizontalDpi="4294967294" verticalDpi="4294967294" r:id="rId1"/>
  <headerFooter>
    <oddFooter>&amp;L&amp;"Arial,Italic"&amp;9AISHE 2012-13&amp;CT-&amp;P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P40"/>
  <sheetViews>
    <sheetView view="pageBreakPreview" zoomScaleSheetLayoutView="100" workbookViewId="0">
      <selection activeCell="A41" sqref="A41:XFD42"/>
    </sheetView>
  </sheetViews>
  <sheetFormatPr defaultRowHeight="12.75"/>
  <cols>
    <col min="1" max="1" width="5.42578125" style="48" customWidth="1"/>
    <col min="2" max="2" width="33" style="48" customWidth="1"/>
    <col min="3" max="3" width="17.85546875" style="48" customWidth="1"/>
    <col min="4" max="4" width="17.28515625" style="48" customWidth="1"/>
    <col min="5" max="5" width="17.5703125" style="48" customWidth="1"/>
    <col min="6" max="6" width="0" style="48" hidden="1" customWidth="1"/>
    <col min="7" max="7" width="10" style="48" hidden="1" customWidth="1"/>
    <col min="8" max="16384" width="9.140625" style="48"/>
  </cols>
  <sheetData>
    <row r="1" spans="1:16" ht="33" customHeight="1">
      <c r="A1" s="400" t="s">
        <v>83</v>
      </c>
      <c r="B1" s="400"/>
      <c r="C1" s="400"/>
      <c r="D1" s="400"/>
      <c r="E1" s="400"/>
    </row>
    <row r="2" spans="1:16" ht="47.25">
      <c r="A2" s="49" t="s">
        <v>84</v>
      </c>
      <c r="B2" s="49" t="s">
        <v>85</v>
      </c>
      <c r="C2" s="49" t="s">
        <v>86</v>
      </c>
      <c r="D2" s="49" t="s">
        <v>87</v>
      </c>
      <c r="E2" s="49" t="s">
        <v>88</v>
      </c>
      <c r="F2" s="48" t="s">
        <v>89</v>
      </c>
      <c r="G2" s="48" t="s">
        <v>90</v>
      </c>
    </row>
    <row r="3" spans="1:16">
      <c r="A3" s="9">
        <v>1</v>
      </c>
      <c r="B3" s="10">
        <v>2</v>
      </c>
      <c r="C3" s="9">
        <v>3</v>
      </c>
      <c r="D3" s="10">
        <v>4</v>
      </c>
      <c r="E3" s="9">
        <v>5</v>
      </c>
    </row>
    <row r="4" spans="1:16" ht="18" customHeight="1">
      <c r="A4" s="50">
        <v>1</v>
      </c>
      <c r="B4" s="51" t="s">
        <v>0</v>
      </c>
      <c r="C4" s="52">
        <v>6</v>
      </c>
      <c r="D4" s="53">
        <v>13.709585285045129</v>
      </c>
      <c r="E4" s="53">
        <v>659.2</v>
      </c>
      <c r="F4" s="48" t="s">
        <v>91</v>
      </c>
      <c r="G4" s="48" t="e">
        <v>#VALUE!</v>
      </c>
    </row>
    <row r="5" spans="1:16" ht="18" customHeight="1">
      <c r="A5" s="50">
        <v>2</v>
      </c>
      <c r="B5" s="51" t="s">
        <v>1</v>
      </c>
      <c r="C5" s="52">
        <v>2527</v>
      </c>
      <c r="D5" s="53">
        <v>43.85319470610203</v>
      </c>
      <c r="E5" s="53">
        <v>473.3024483917427</v>
      </c>
      <c r="F5" s="48" t="s">
        <v>92</v>
      </c>
      <c r="G5" s="48" t="e">
        <v>#VALUE!</v>
      </c>
      <c r="P5" s="377"/>
    </row>
    <row r="6" spans="1:16" ht="18" customHeight="1">
      <c r="A6" s="50">
        <v>3</v>
      </c>
      <c r="B6" s="51" t="s">
        <v>2</v>
      </c>
      <c r="C6" s="52">
        <v>26</v>
      </c>
      <c r="D6" s="53">
        <v>15.742119858078734</v>
      </c>
      <c r="E6" s="53">
        <v>1040.6666666666667</v>
      </c>
      <c r="F6" s="48" t="s">
        <v>93</v>
      </c>
      <c r="G6" s="48" t="e">
        <v>#VALUE!</v>
      </c>
      <c r="P6" s="377"/>
    </row>
    <row r="7" spans="1:16" ht="18" customHeight="1">
      <c r="A7" s="50">
        <v>4</v>
      </c>
      <c r="B7" s="51" t="s">
        <v>3</v>
      </c>
      <c r="C7" s="52">
        <v>529</v>
      </c>
      <c r="D7" s="53">
        <v>14.505541994503798</v>
      </c>
      <c r="E7" s="53">
        <v>908.125</v>
      </c>
      <c r="F7" s="48" t="s">
        <v>93</v>
      </c>
      <c r="G7" s="48" t="e">
        <v>#VALUE!</v>
      </c>
      <c r="P7" s="377"/>
    </row>
    <row r="8" spans="1:16" ht="18" customHeight="1">
      <c r="A8" s="50">
        <v>5</v>
      </c>
      <c r="B8" s="51" t="s">
        <v>4</v>
      </c>
      <c r="C8" s="52">
        <v>675</v>
      </c>
      <c r="D8" s="53">
        <v>6.357401828765501</v>
      </c>
      <c r="E8" s="53">
        <v>2018.4010416666667</v>
      </c>
      <c r="F8" s="48" t="s">
        <v>94</v>
      </c>
      <c r="G8" s="48" t="e">
        <v>#VALUE!</v>
      </c>
      <c r="P8" s="377"/>
    </row>
    <row r="9" spans="1:16" ht="18" customHeight="1">
      <c r="A9" s="50">
        <v>6</v>
      </c>
      <c r="B9" s="51" t="s">
        <v>5</v>
      </c>
      <c r="C9" s="52">
        <v>27</v>
      </c>
      <c r="D9" s="53">
        <v>17.743546606382417</v>
      </c>
      <c r="E9" s="53">
        <v>1529.7083333333333</v>
      </c>
      <c r="F9" s="48" t="s">
        <v>91</v>
      </c>
      <c r="G9" s="48" t="e">
        <v>#VALUE!</v>
      </c>
      <c r="P9" s="377"/>
    </row>
    <row r="10" spans="1:16" ht="18" customHeight="1">
      <c r="A10" s="50">
        <v>7</v>
      </c>
      <c r="B10" s="51" t="s">
        <v>6</v>
      </c>
      <c r="C10" s="52">
        <v>602</v>
      </c>
      <c r="D10" s="53">
        <v>19.939578440214884</v>
      </c>
      <c r="E10" s="53">
        <v>509.17089678510996</v>
      </c>
      <c r="F10" s="48" t="s">
        <v>94</v>
      </c>
      <c r="G10" s="48" t="e">
        <v>#VALUE!</v>
      </c>
      <c r="P10" s="377"/>
    </row>
    <row r="11" spans="1:16" ht="18" customHeight="1">
      <c r="A11" s="50">
        <v>8</v>
      </c>
      <c r="B11" s="51" t="s">
        <v>7</v>
      </c>
      <c r="C11" s="52">
        <v>5</v>
      </c>
      <c r="D11" s="53">
        <v>9.3306212327616773</v>
      </c>
      <c r="E11" s="53">
        <v>633</v>
      </c>
      <c r="F11" s="48" t="s">
        <v>91</v>
      </c>
      <c r="G11" s="48" t="e">
        <v>#VALUE!</v>
      </c>
      <c r="P11" s="377"/>
    </row>
    <row r="12" spans="1:16" ht="18" customHeight="1">
      <c r="A12" s="50">
        <v>9</v>
      </c>
      <c r="B12" s="51" t="s">
        <v>81</v>
      </c>
      <c r="C12" s="52">
        <v>3</v>
      </c>
      <c r="D12" s="53">
        <v>6.253517603652055</v>
      </c>
      <c r="E12" s="53">
        <v>367.33333333333331</v>
      </c>
      <c r="F12" s="48" t="s">
        <v>91</v>
      </c>
      <c r="G12" s="48" t="e">
        <v>#VALUE!</v>
      </c>
      <c r="P12" s="377"/>
    </row>
    <row r="13" spans="1:16" ht="18" customHeight="1">
      <c r="A13" s="50">
        <v>10</v>
      </c>
      <c r="B13" s="51" t="s">
        <v>8</v>
      </c>
      <c r="C13" s="52">
        <v>187</v>
      </c>
      <c r="D13" s="53">
        <v>8.7046138177132839</v>
      </c>
      <c r="E13" s="53">
        <v>1310.6363636363637</v>
      </c>
      <c r="F13" s="48" t="s">
        <v>95</v>
      </c>
      <c r="G13" s="48" t="e">
        <v>#VALUE!</v>
      </c>
      <c r="P13" s="377"/>
    </row>
    <row r="14" spans="1:16" ht="18" customHeight="1">
      <c r="A14" s="50">
        <v>11</v>
      </c>
      <c r="B14" s="51" t="s">
        <v>9</v>
      </c>
      <c r="C14" s="52">
        <v>53</v>
      </c>
      <c r="D14" s="53">
        <v>33.305683332076512</v>
      </c>
      <c r="E14" s="53">
        <v>582.28571428571433</v>
      </c>
      <c r="F14" s="48" t="s">
        <v>96</v>
      </c>
      <c r="G14" s="48" t="e">
        <v>#VALUE!</v>
      </c>
      <c r="P14" s="377"/>
    </row>
    <row r="15" spans="1:16" ht="18" customHeight="1">
      <c r="A15" s="50">
        <v>12</v>
      </c>
      <c r="B15" s="51" t="s">
        <v>10</v>
      </c>
      <c r="C15" s="52">
        <v>1880</v>
      </c>
      <c r="D15" s="53">
        <v>26.354742402719811</v>
      </c>
      <c r="E15" s="53">
        <v>604.08000000000004</v>
      </c>
      <c r="F15" s="48" t="s">
        <v>96</v>
      </c>
      <c r="G15" s="48" t="e">
        <v>#VALUE!</v>
      </c>
      <c r="P15" s="377"/>
    </row>
    <row r="16" spans="1:16" ht="18" customHeight="1">
      <c r="A16" s="50">
        <v>13</v>
      </c>
      <c r="B16" s="51" t="s">
        <v>11</v>
      </c>
      <c r="C16" s="52">
        <v>1072</v>
      </c>
      <c r="D16" s="53">
        <v>33.660032416620773</v>
      </c>
      <c r="E16" s="53">
        <v>730.27642276422762</v>
      </c>
      <c r="F16" s="48" t="s">
        <v>95</v>
      </c>
      <c r="G16" s="48" t="e">
        <v>#VALUE!</v>
      </c>
      <c r="P16" s="377"/>
    </row>
    <row r="17" spans="1:16" ht="18" customHeight="1">
      <c r="A17" s="50">
        <v>14</v>
      </c>
      <c r="B17" s="51" t="s">
        <v>12</v>
      </c>
      <c r="C17" s="52">
        <v>293</v>
      </c>
      <c r="D17" s="53">
        <v>37.950221743275172</v>
      </c>
      <c r="E17" s="53">
        <v>484.03396226415094</v>
      </c>
      <c r="F17" s="48" t="s">
        <v>95</v>
      </c>
      <c r="G17" s="48" t="e">
        <v>#VALUE!</v>
      </c>
      <c r="P17" s="377"/>
    </row>
    <row r="18" spans="1:16" ht="18" customHeight="1">
      <c r="A18" s="50">
        <v>15</v>
      </c>
      <c r="B18" s="51" t="s">
        <v>13</v>
      </c>
      <c r="C18" s="52">
        <v>329</v>
      </c>
      <c r="D18" s="53">
        <v>23.388969221822691</v>
      </c>
      <c r="E18" s="53">
        <v>947.43303571428567</v>
      </c>
      <c r="F18" s="48" t="s">
        <v>95</v>
      </c>
      <c r="G18" s="48" t="e">
        <v>#VALUE!</v>
      </c>
      <c r="P18" s="377"/>
    </row>
    <row r="19" spans="1:16" ht="18" customHeight="1">
      <c r="A19" s="50">
        <v>16</v>
      </c>
      <c r="B19" s="51" t="s">
        <v>14</v>
      </c>
      <c r="C19" s="52">
        <v>267</v>
      </c>
      <c r="D19" s="53">
        <v>7.3471645310816704</v>
      </c>
      <c r="E19" s="53">
        <v>1934.3149171270718</v>
      </c>
      <c r="F19" s="48" t="s">
        <v>94</v>
      </c>
      <c r="G19" s="48" t="e">
        <v>#VALUE!</v>
      </c>
      <c r="P19" s="377"/>
    </row>
    <row r="20" spans="1:16" ht="18" customHeight="1">
      <c r="A20" s="50">
        <v>17</v>
      </c>
      <c r="B20" s="51" t="s">
        <v>15</v>
      </c>
      <c r="C20" s="52">
        <v>3205</v>
      </c>
      <c r="D20" s="53">
        <v>43.714025437061828</v>
      </c>
      <c r="E20" s="53">
        <v>435.91581805838427</v>
      </c>
      <c r="F20" s="48" t="s">
        <v>92</v>
      </c>
      <c r="G20" s="48" t="e">
        <v>#VALUE!</v>
      </c>
      <c r="P20" s="377"/>
    </row>
    <row r="21" spans="1:16" ht="18" customHeight="1">
      <c r="A21" s="50">
        <v>18</v>
      </c>
      <c r="B21" s="51" t="s">
        <v>16</v>
      </c>
      <c r="C21" s="52">
        <v>1064</v>
      </c>
      <c r="D21" s="53">
        <v>33.889958921165395</v>
      </c>
      <c r="E21" s="53">
        <v>555.43457382953181</v>
      </c>
      <c r="F21" s="48" t="s">
        <v>92</v>
      </c>
      <c r="G21" s="48" t="e">
        <v>#VALUE!</v>
      </c>
      <c r="P21" s="377"/>
    </row>
    <row r="22" spans="1:16" ht="18" customHeight="1">
      <c r="A22" s="50">
        <v>19</v>
      </c>
      <c r="B22" s="51" t="s">
        <v>82</v>
      </c>
      <c r="C22" s="52">
        <v>0</v>
      </c>
      <c r="D22" s="53">
        <v>0</v>
      </c>
      <c r="E22" s="53">
        <v>0</v>
      </c>
      <c r="F22" s="48" t="s">
        <v>91</v>
      </c>
      <c r="G22" s="48" t="e">
        <v>#VALUE!</v>
      </c>
      <c r="P22" s="377"/>
    </row>
    <row r="23" spans="1:16" ht="18" customHeight="1">
      <c r="A23" s="50">
        <v>20</v>
      </c>
      <c r="B23" s="51" t="s">
        <v>17</v>
      </c>
      <c r="C23" s="52">
        <v>2280</v>
      </c>
      <c r="D23" s="53">
        <v>26.485459656894808</v>
      </c>
      <c r="E23" s="53">
        <v>568.12175015852881</v>
      </c>
      <c r="F23" s="48" t="s">
        <v>95</v>
      </c>
      <c r="G23" s="48" t="e">
        <v>#VALUE!</v>
      </c>
      <c r="P23" s="377"/>
    </row>
    <row r="24" spans="1:16" ht="18" customHeight="1">
      <c r="A24" s="50">
        <v>21</v>
      </c>
      <c r="B24" s="51" t="s">
        <v>18</v>
      </c>
      <c r="C24" s="52">
        <v>4369</v>
      </c>
      <c r="D24" s="53">
        <v>32.506405301974013</v>
      </c>
      <c r="E24" s="53">
        <v>488.81787922016167</v>
      </c>
      <c r="F24" s="48" t="s">
        <v>96</v>
      </c>
      <c r="G24" s="48" t="e">
        <v>#VALUE!</v>
      </c>
      <c r="P24" s="377"/>
    </row>
    <row r="25" spans="1:16" ht="18" customHeight="1">
      <c r="A25" s="50">
        <v>22</v>
      </c>
      <c r="B25" s="51" t="s">
        <v>19</v>
      </c>
      <c r="C25" s="52">
        <v>79</v>
      </c>
      <c r="D25" s="53">
        <v>26.659647417726301</v>
      </c>
      <c r="E25" s="53">
        <v>1069.1351351351352</v>
      </c>
      <c r="F25" s="48" t="s">
        <v>93</v>
      </c>
      <c r="G25" s="48" t="e">
        <v>#VALUE!</v>
      </c>
      <c r="P25" s="377"/>
    </row>
    <row r="26" spans="1:16" ht="18" customHeight="1">
      <c r="A26" s="50">
        <v>23</v>
      </c>
      <c r="B26" s="51" t="s">
        <v>20</v>
      </c>
      <c r="C26" s="52">
        <v>62</v>
      </c>
      <c r="D26" s="53">
        <v>17.665629523255944</v>
      </c>
      <c r="E26" s="53">
        <v>944.15384615384619</v>
      </c>
      <c r="F26" s="48" t="s">
        <v>93</v>
      </c>
      <c r="G26" s="48" t="e">
        <v>#VALUE!</v>
      </c>
      <c r="P26" s="377"/>
    </row>
    <row r="27" spans="1:16" ht="18" customHeight="1">
      <c r="A27" s="50">
        <v>24</v>
      </c>
      <c r="B27" s="51" t="s">
        <v>21</v>
      </c>
      <c r="C27" s="52">
        <v>29</v>
      </c>
      <c r="D27" s="53">
        <v>21.79353258133121</v>
      </c>
      <c r="E27" s="53">
        <v>678.0344827586207</v>
      </c>
      <c r="F27" s="48" t="s">
        <v>93</v>
      </c>
      <c r="G27" s="48" t="e">
        <v>#VALUE!</v>
      </c>
      <c r="P27" s="377"/>
    </row>
    <row r="28" spans="1:16" ht="18" customHeight="1">
      <c r="A28" s="50">
        <v>25</v>
      </c>
      <c r="B28" s="51" t="s">
        <v>22</v>
      </c>
      <c r="C28" s="52">
        <v>59</v>
      </c>
      <c r="D28" s="53">
        <v>23.381337729553216</v>
      </c>
      <c r="E28" s="53">
        <v>432.93220338983053</v>
      </c>
      <c r="F28" s="48" t="s">
        <v>93</v>
      </c>
      <c r="G28" s="48" t="e">
        <v>#VALUE!</v>
      </c>
      <c r="P28" s="377"/>
    </row>
    <row r="29" spans="1:16" ht="18" customHeight="1">
      <c r="A29" s="50">
        <v>26</v>
      </c>
      <c r="B29" s="51" t="s">
        <v>23</v>
      </c>
      <c r="C29" s="52">
        <v>1096</v>
      </c>
      <c r="D29" s="53">
        <v>23.317204182119276</v>
      </c>
      <c r="E29" s="53">
        <v>616.15755208333337</v>
      </c>
      <c r="F29" s="48" t="s">
        <v>94</v>
      </c>
      <c r="G29" s="48" t="e">
        <v>#VALUE!</v>
      </c>
      <c r="P29" s="377"/>
    </row>
    <row r="30" spans="1:16" ht="18" customHeight="1">
      <c r="A30" s="50">
        <v>27</v>
      </c>
      <c r="B30" s="51" t="s">
        <v>24</v>
      </c>
      <c r="C30" s="52">
        <v>84</v>
      </c>
      <c r="D30" s="53">
        <v>62.006348268989449</v>
      </c>
      <c r="E30" s="53">
        <v>544.09859154929575</v>
      </c>
      <c r="F30" s="48" t="s">
        <v>91</v>
      </c>
      <c r="G30" s="48" t="e">
        <v>#VALUE!</v>
      </c>
      <c r="P30" s="377"/>
    </row>
    <row r="31" spans="1:16" ht="18" customHeight="1">
      <c r="A31" s="50">
        <v>28</v>
      </c>
      <c r="B31" s="51" t="s">
        <v>25</v>
      </c>
      <c r="C31" s="52">
        <v>973</v>
      </c>
      <c r="D31" s="53">
        <v>28.803258646158039</v>
      </c>
      <c r="E31" s="53">
        <v>762.59615384615381</v>
      </c>
      <c r="F31" s="48" t="s">
        <v>95</v>
      </c>
      <c r="G31" s="48" t="e">
        <v>#VALUE!</v>
      </c>
      <c r="P31" s="377"/>
    </row>
    <row r="32" spans="1:16" ht="18" customHeight="1">
      <c r="A32" s="50">
        <v>29</v>
      </c>
      <c r="B32" s="51" t="s">
        <v>26</v>
      </c>
      <c r="C32" s="52">
        <v>2669</v>
      </c>
      <c r="D32" s="53">
        <v>31.863623215102855</v>
      </c>
      <c r="E32" s="53">
        <v>660.646218487395</v>
      </c>
      <c r="F32" s="48" t="s">
        <v>96</v>
      </c>
      <c r="G32" s="48" t="e">
        <v>#VALUE!</v>
      </c>
      <c r="P32" s="377"/>
    </row>
    <row r="33" spans="1:16" ht="18" customHeight="1">
      <c r="A33" s="50">
        <v>30</v>
      </c>
      <c r="B33" s="51" t="s">
        <v>27</v>
      </c>
      <c r="C33" s="52">
        <v>12</v>
      </c>
      <c r="D33" s="53">
        <v>14.968379298731431</v>
      </c>
      <c r="E33" s="53">
        <v>460.58333333333331</v>
      </c>
      <c r="F33" s="48" t="s">
        <v>93</v>
      </c>
      <c r="G33" s="48" t="e">
        <v>#VALUE!</v>
      </c>
      <c r="P33" s="377"/>
    </row>
    <row r="34" spans="1:16" ht="18" customHeight="1">
      <c r="A34" s="50">
        <v>31</v>
      </c>
      <c r="B34" s="51" t="s">
        <v>28</v>
      </c>
      <c r="C34" s="52">
        <v>2372</v>
      </c>
      <c r="D34" s="53">
        <v>31.014178003338078</v>
      </c>
      <c r="E34" s="53">
        <v>815.85202558635399</v>
      </c>
      <c r="F34" s="48" t="s">
        <v>92</v>
      </c>
      <c r="G34" s="48" t="e">
        <v>#VALUE!</v>
      </c>
      <c r="P34" s="377"/>
    </row>
    <row r="35" spans="1:16" ht="18" customHeight="1">
      <c r="A35" s="50">
        <v>32</v>
      </c>
      <c r="B35" s="51" t="s">
        <v>29</v>
      </c>
      <c r="C35" s="52">
        <v>2252</v>
      </c>
      <c r="D35" s="53">
        <v>53.960165800516556</v>
      </c>
      <c r="E35" s="53">
        <v>561.45738636363637</v>
      </c>
      <c r="P35" s="377"/>
    </row>
    <row r="36" spans="1:16" ht="18" customHeight="1">
      <c r="A36" s="50">
        <v>33</v>
      </c>
      <c r="B36" s="51" t="s">
        <v>30</v>
      </c>
      <c r="C36" s="52">
        <v>46</v>
      </c>
      <c r="D36" s="53">
        <v>10.291196105453439</v>
      </c>
      <c r="E36" s="53">
        <v>1002.9090909090909</v>
      </c>
      <c r="F36" s="48" t="s">
        <v>93</v>
      </c>
      <c r="G36" s="48" t="e">
        <v>#VALUE!</v>
      </c>
      <c r="P36" s="377"/>
    </row>
    <row r="37" spans="1:16" ht="18" customHeight="1">
      <c r="A37" s="50">
        <v>34</v>
      </c>
      <c r="B37" s="51" t="s">
        <v>31</v>
      </c>
      <c r="C37" s="52">
        <v>5048</v>
      </c>
      <c r="D37" s="53">
        <v>21.107978180171145</v>
      </c>
      <c r="E37" s="53">
        <v>1119.2194609730486</v>
      </c>
      <c r="F37" s="48" t="s">
        <v>95</v>
      </c>
      <c r="G37" s="48" t="e">
        <v>#VALUE!</v>
      </c>
      <c r="P37" s="377"/>
    </row>
    <row r="38" spans="1:16" ht="18" customHeight="1">
      <c r="A38" s="50">
        <v>35</v>
      </c>
      <c r="B38" s="51" t="s">
        <v>32</v>
      </c>
      <c r="C38" s="52">
        <v>390</v>
      </c>
      <c r="D38" s="53">
        <v>31.43564156920274</v>
      </c>
      <c r="E38" s="53">
        <v>1029.4912280701753</v>
      </c>
      <c r="F38" s="48" t="s">
        <v>95</v>
      </c>
      <c r="G38" s="48" t="e">
        <v>#VALUE!</v>
      </c>
      <c r="P38" s="377"/>
    </row>
    <row r="39" spans="1:16" ht="18" customHeight="1">
      <c r="A39" s="50">
        <v>36</v>
      </c>
      <c r="B39" s="51" t="s">
        <v>33</v>
      </c>
      <c r="C39" s="52">
        <v>955</v>
      </c>
      <c r="D39" s="53">
        <v>8.7157652953010807</v>
      </c>
      <c r="E39" s="53">
        <v>1498.4335894621295</v>
      </c>
      <c r="F39" s="48" t="s">
        <v>94</v>
      </c>
      <c r="G39" s="48" t="e">
        <v>#VALUE!</v>
      </c>
      <c r="P39" s="377"/>
    </row>
    <row r="40" spans="1:16" s="56" customFormat="1" ht="18" customHeight="1">
      <c r="A40" s="401" t="s">
        <v>49</v>
      </c>
      <c r="B40" s="402"/>
      <c r="C40" s="54">
        <f>SUM(C4:C39)</f>
        <v>35525</v>
      </c>
      <c r="D40" s="55">
        <v>25.274138315694</v>
      </c>
      <c r="E40" s="55">
        <v>714.89987200585119</v>
      </c>
      <c r="G40" s="56" t="e">
        <f>SUM(G4:G39)</f>
        <v>#VALUE!</v>
      </c>
      <c r="P40" s="377"/>
    </row>
  </sheetData>
  <mergeCells count="2">
    <mergeCell ref="A1:E1"/>
    <mergeCell ref="A40:B40"/>
  </mergeCells>
  <pageMargins left="0.70866141732283472" right="0.15748031496062992" top="0.6692913385826772" bottom="0.74803149606299213" header="0.31496062992125984" footer="0.31496062992125984"/>
  <pageSetup paperSize="9" scale="99" firstPageNumber="5" orientation="portrait" useFirstPageNumber="1" horizontalDpi="4294967294" verticalDpi="4294967294" r:id="rId1"/>
  <headerFooter>
    <oddFooter>&amp;L&amp;"Arial,Italic"&amp;9AISHE 2012-13&amp;CT-&amp;P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E38"/>
  <sheetViews>
    <sheetView view="pageBreakPreview" zoomScaleSheetLayoutView="100" workbookViewId="0">
      <pane xSplit="1" ySplit="2" topLeftCell="G27" activePane="bottomRight" state="frozen"/>
      <selection sqref="A1:L35"/>
      <selection pane="topRight" sqref="A1:L35"/>
      <selection pane="bottomLeft" sqref="A1:L35"/>
      <selection pane="bottomRight" activeCell="M9" sqref="M9"/>
    </sheetView>
  </sheetViews>
  <sheetFormatPr defaultRowHeight="15"/>
  <cols>
    <col min="1" max="1" width="25.7109375" style="379" bestFit="1" customWidth="1"/>
    <col min="2" max="31" width="6" style="379" customWidth="1"/>
    <col min="32" max="32" width="3" style="379" customWidth="1"/>
    <col min="33" max="16384" width="9.140625" style="379"/>
  </cols>
  <sheetData>
    <row r="1" spans="1:31" ht="30.75" customHeight="1">
      <c r="A1" s="394" t="s">
        <v>34</v>
      </c>
      <c r="B1" s="403" t="s">
        <v>1368</v>
      </c>
      <c r="C1" s="403"/>
      <c r="D1" s="403"/>
      <c r="E1" s="403"/>
      <c r="F1" s="403"/>
      <c r="G1" s="403"/>
      <c r="H1" s="403"/>
      <c r="I1" s="403"/>
      <c r="J1" s="403"/>
      <c r="K1" s="403"/>
      <c r="L1" s="404" t="str">
        <f>B1</f>
        <v>4a. Specilisation-wise number of Colleges
 (based on actual response)</v>
      </c>
      <c r="M1" s="404"/>
      <c r="N1" s="404"/>
      <c r="O1" s="404"/>
      <c r="P1" s="404"/>
      <c r="Q1" s="404"/>
      <c r="R1" s="404"/>
      <c r="S1" s="404"/>
      <c r="T1" s="404"/>
      <c r="U1" s="404"/>
      <c r="V1" s="404" t="str">
        <f>L1</f>
        <v>4a. Specilisation-wise number of Colleges
 (based on actual response)</v>
      </c>
      <c r="W1" s="404"/>
      <c r="X1" s="404"/>
      <c r="Y1" s="404"/>
      <c r="Z1" s="404"/>
      <c r="AA1" s="404"/>
      <c r="AB1" s="404"/>
      <c r="AC1" s="404"/>
      <c r="AD1" s="404"/>
      <c r="AE1" s="404"/>
    </row>
    <row r="2" spans="1:31" s="382" customFormat="1" ht="94.5" customHeight="1">
      <c r="A2" s="380" t="s">
        <v>36</v>
      </c>
      <c r="B2" s="381" t="s">
        <v>52</v>
      </c>
      <c r="C2" s="381" t="s">
        <v>53</v>
      </c>
      <c r="D2" s="381" t="s">
        <v>342</v>
      </c>
      <c r="E2" s="381" t="s">
        <v>1351</v>
      </c>
      <c r="F2" s="381" t="s">
        <v>353</v>
      </c>
      <c r="G2" s="381" t="s">
        <v>1352</v>
      </c>
      <c r="H2" s="381" t="s">
        <v>1353</v>
      </c>
      <c r="I2" s="381" t="s">
        <v>334</v>
      </c>
      <c r="J2" s="381" t="s">
        <v>54</v>
      </c>
      <c r="K2" s="381" t="s">
        <v>55</v>
      </c>
      <c r="L2" s="381" t="s">
        <v>1354</v>
      </c>
      <c r="M2" s="381" t="s">
        <v>56</v>
      </c>
      <c r="N2" s="381" t="s">
        <v>58</v>
      </c>
      <c r="O2" s="381" t="s">
        <v>59</v>
      </c>
      <c r="P2" s="381" t="s">
        <v>1355</v>
      </c>
      <c r="Q2" s="381" t="s">
        <v>1356</v>
      </c>
      <c r="R2" s="381" t="s">
        <v>1357</v>
      </c>
      <c r="S2" s="381" t="s">
        <v>1358</v>
      </c>
      <c r="T2" s="381" t="s">
        <v>1359</v>
      </c>
      <c r="U2" s="381" t="s">
        <v>135</v>
      </c>
      <c r="V2" s="381" t="s">
        <v>61</v>
      </c>
      <c r="W2" s="381" t="s">
        <v>1360</v>
      </c>
      <c r="X2" s="381" t="s">
        <v>357</v>
      </c>
      <c r="Y2" s="381" t="s">
        <v>362</v>
      </c>
      <c r="Z2" s="381" t="s">
        <v>63</v>
      </c>
      <c r="AA2" s="381" t="s">
        <v>64</v>
      </c>
      <c r="AB2" s="381" t="s">
        <v>1361</v>
      </c>
      <c r="AC2" s="381" t="s">
        <v>67</v>
      </c>
      <c r="AD2" s="381" t="s">
        <v>47</v>
      </c>
      <c r="AE2" s="381" t="s">
        <v>48</v>
      </c>
    </row>
    <row r="3" spans="1:31" ht="18" customHeight="1">
      <c r="A3" s="383" t="s">
        <v>0</v>
      </c>
      <c r="B3" s="384">
        <v>2</v>
      </c>
      <c r="C3" s="384"/>
      <c r="D3" s="384"/>
      <c r="E3" s="384"/>
      <c r="F3" s="384"/>
      <c r="G3" s="384"/>
      <c r="H3" s="384">
        <v>1</v>
      </c>
      <c r="I3" s="384">
        <v>1</v>
      </c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4">
        <v>1</v>
      </c>
      <c r="AB3" s="384"/>
      <c r="AC3" s="384"/>
      <c r="AD3" s="384"/>
      <c r="AE3" s="385">
        <f>SUM(B3:AD3)</f>
        <v>5</v>
      </c>
    </row>
    <row r="4" spans="1:31" ht="18" customHeight="1">
      <c r="A4" s="383" t="s">
        <v>1</v>
      </c>
      <c r="B4" s="384">
        <v>1618</v>
      </c>
      <c r="C4" s="384"/>
      <c r="D4" s="384">
        <v>1</v>
      </c>
      <c r="E4" s="384">
        <v>2</v>
      </c>
      <c r="F4" s="384">
        <v>1</v>
      </c>
      <c r="G4" s="384">
        <v>4</v>
      </c>
      <c r="H4" s="384">
        <v>43</v>
      </c>
      <c r="I4" s="384">
        <v>227</v>
      </c>
      <c r="J4" s="384"/>
      <c r="K4" s="384">
        <v>1</v>
      </c>
      <c r="L4" s="384"/>
      <c r="M4" s="384"/>
      <c r="N4" s="384">
        <v>9</v>
      </c>
      <c r="O4" s="384">
        <v>28</v>
      </c>
      <c r="P4" s="384">
        <v>4</v>
      </c>
      <c r="Q4" s="384">
        <v>1</v>
      </c>
      <c r="R4" s="384">
        <v>8</v>
      </c>
      <c r="S4" s="384"/>
      <c r="T4" s="384">
        <v>4</v>
      </c>
      <c r="U4" s="384">
        <v>54</v>
      </c>
      <c r="V4" s="384">
        <v>5</v>
      </c>
      <c r="W4" s="384">
        <v>4</v>
      </c>
      <c r="X4" s="384">
        <v>49</v>
      </c>
      <c r="Y4" s="384">
        <v>6</v>
      </c>
      <c r="Z4" s="384"/>
      <c r="AA4" s="384"/>
      <c r="AB4" s="384">
        <v>4</v>
      </c>
      <c r="AC4" s="384">
        <v>4</v>
      </c>
      <c r="AD4" s="384">
        <v>6</v>
      </c>
      <c r="AE4" s="385">
        <f t="shared" ref="AE4:AE37" si="0">SUM(B4:AD4)</f>
        <v>2083</v>
      </c>
    </row>
    <row r="5" spans="1:31" ht="18" customHeight="1">
      <c r="A5" s="383" t="s">
        <v>2</v>
      </c>
      <c r="B5" s="384">
        <v>12</v>
      </c>
      <c r="C5" s="384"/>
      <c r="D5" s="384"/>
      <c r="E5" s="384"/>
      <c r="F5" s="384"/>
      <c r="G5" s="384"/>
      <c r="H5" s="384">
        <v>2</v>
      </c>
      <c r="I5" s="384"/>
      <c r="J5" s="384">
        <v>1</v>
      </c>
      <c r="K5" s="384"/>
      <c r="L5" s="384"/>
      <c r="M5" s="384"/>
      <c r="N5" s="384"/>
      <c r="O5" s="384"/>
      <c r="P5" s="384"/>
      <c r="Q5" s="384"/>
      <c r="R5" s="384"/>
      <c r="S5" s="384"/>
      <c r="T5" s="384"/>
      <c r="U5" s="384"/>
      <c r="V5" s="384"/>
      <c r="W5" s="384"/>
      <c r="X5" s="384"/>
      <c r="Y5" s="384"/>
      <c r="Z5" s="384"/>
      <c r="AA5" s="384"/>
      <c r="AB5" s="384"/>
      <c r="AC5" s="384"/>
      <c r="AD5" s="384"/>
      <c r="AE5" s="385">
        <f t="shared" si="0"/>
        <v>15</v>
      </c>
    </row>
    <row r="6" spans="1:31" ht="18" customHeight="1">
      <c r="A6" s="383" t="s">
        <v>3</v>
      </c>
      <c r="B6" s="384">
        <v>269</v>
      </c>
      <c r="C6" s="384"/>
      <c r="D6" s="384">
        <v>1</v>
      </c>
      <c r="E6" s="384">
        <v>19</v>
      </c>
      <c r="F6" s="384">
        <v>5</v>
      </c>
      <c r="G6" s="384"/>
      <c r="H6" s="384">
        <v>25</v>
      </c>
      <c r="I6" s="384">
        <v>3</v>
      </c>
      <c r="J6" s="384">
        <v>1</v>
      </c>
      <c r="K6" s="384">
        <v>1</v>
      </c>
      <c r="L6" s="384">
        <v>1</v>
      </c>
      <c r="M6" s="384"/>
      <c r="N6" s="384">
        <v>12</v>
      </c>
      <c r="O6" s="384">
        <v>1</v>
      </c>
      <c r="P6" s="384">
        <v>3</v>
      </c>
      <c r="Q6" s="384"/>
      <c r="R6" s="384"/>
      <c r="S6" s="384"/>
      <c r="T6" s="384">
        <v>2</v>
      </c>
      <c r="U6" s="384">
        <v>2</v>
      </c>
      <c r="V6" s="384"/>
      <c r="W6" s="384"/>
      <c r="X6" s="384">
        <v>1</v>
      </c>
      <c r="Y6" s="384"/>
      <c r="Z6" s="384">
        <v>1</v>
      </c>
      <c r="AA6" s="384">
        <v>4</v>
      </c>
      <c r="AB6" s="384"/>
      <c r="AC6" s="384">
        <v>1</v>
      </c>
      <c r="AD6" s="384"/>
      <c r="AE6" s="385">
        <f t="shared" si="0"/>
        <v>352</v>
      </c>
    </row>
    <row r="7" spans="1:31" ht="18" customHeight="1">
      <c r="A7" s="383" t="s">
        <v>4</v>
      </c>
      <c r="B7" s="384">
        <v>429</v>
      </c>
      <c r="C7" s="384">
        <v>10</v>
      </c>
      <c r="D7" s="384"/>
      <c r="E7" s="384">
        <v>2</v>
      </c>
      <c r="F7" s="384">
        <v>1</v>
      </c>
      <c r="G7" s="384"/>
      <c r="H7" s="384">
        <v>25</v>
      </c>
      <c r="I7" s="384">
        <v>21</v>
      </c>
      <c r="J7" s="384">
        <v>1</v>
      </c>
      <c r="K7" s="384"/>
      <c r="L7" s="384"/>
      <c r="M7" s="384"/>
      <c r="N7" s="384">
        <v>12</v>
      </c>
      <c r="O7" s="384">
        <v>1</v>
      </c>
      <c r="P7" s="384">
        <v>8</v>
      </c>
      <c r="Q7" s="384"/>
      <c r="R7" s="384">
        <v>4</v>
      </c>
      <c r="S7" s="384"/>
      <c r="T7" s="384"/>
      <c r="U7" s="384">
        <v>2</v>
      </c>
      <c r="V7" s="384"/>
      <c r="W7" s="384">
        <v>1</v>
      </c>
      <c r="X7" s="384">
        <v>1</v>
      </c>
      <c r="Y7" s="384"/>
      <c r="Z7" s="384">
        <v>53</v>
      </c>
      <c r="AA7" s="384"/>
      <c r="AB7" s="384"/>
      <c r="AC7" s="384">
        <v>2</v>
      </c>
      <c r="AD7" s="384">
        <v>3</v>
      </c>
      <c r="AE7" s="385">
        <f t="shared" si="0"/>
        <v>576</v>
      </c>
    </row>
    <row r="8" spans="1:31" ht="18" customHeight="1">
      <c r="A8" s="383" t="s">
        <v>5</v>
      </c>
      <c r="B8" s="384">
        <v>11</v>
      </c>
      <c r="C8" s="384"/>
      <c r="D8" s="384">
        <v>1</v>
      </c>
      <c r="E8" s="384"/>
      <c r="F8" s="384">
        <v>1</v>
      </c>
      <c r="G8" s="384"/>
      <c r="H8" s="384">
        <v>3</v>
      </c>
      <c r="I8" s="384">
        <v>2</v>
      </c>
      <c r="J8" s="384">
        <v>1</v>
      </c>
      <c r="K8" s="384"/>
      <c r="L8" s="384"/>
      <c r="M8" s="384"/>
      <c r="N8" s="384"/>
      <c r="O8" s="384"/>
      <c r="P8" s="384"/>
      <c r="Q8" s="384"/>
      <c r="R8" s="384"/>
      <c r="S8" s="384">
        <v>1</v>
      </c>
      <c r="T8" s="384"/>
      <c r="U8" s="384">
        <v>1</v>
      </c>
      <c r="V8" s="384"/>
      <c r="W8" s="384"/>
      <c r="X8" s="384"/>
      <c r="Y8" s="384"/>
      <c r="Z8" s="384"/>
      <c r="AA8" s="384">
        <v>1</v>
      </c>
      <c r="AB8" s="384">
        <v>2</v>
      </c>
      <c r="AC8" s="384"/>
      <c r="AD8" s="384"/>
      <c r="AE8" s="385">
        <f t="shared" si="0"/>
        <v>24</v>
      </c>
    </row>
    <row r="9" spans="1:31" ht="18" customHeight="1">
      <c r="A9" s="383" t="s">
        <v>6</v>
      </c>
      <c r="B9" s="384">
        <v>398</v>
      </c>
      <c r="C9" s="384">
        <v>20</v>
      </c>
      <c r="D9" s="384">
        <v>1</v>
      </c>
      <c r="E9" s="384">
        <v>1</v>
      </c>
      <c r="F9" s="384">
        <v>1</v>
      </c>
      <c r="G9" s="384">
        <v>5</v>
      </c>
      <c r="H9" s="384">
        <v>37</v>
      </c>
      <c r="I9" s="384">
        <v>47</v>
      </c>
      <c r="J9" s="384">
        <v>4</v>
      </c>
      <c r="K9" s="384"/>
      <c r="L9" s="384"/>
      <c r="M9" s="384"/>
      <c r="N9" s="384">
        <v>6</v>
      </c>
      <c r="O9" s="384"/>
      <c r="P9" s="384">
        <v>2</v>
      </c>
      <c r="Q9" s="384">
        <v>1</v>
      </c>
      <c r="R9" s="384">
        <v>6</v>
      </c>
      <c r="S9" s="384">
        <v>2</v>
      </c>
      <c r="T9" s="384">
        <v>2</v>
      </c>
      <c r="U9" s="384">
        <v>44</v>
      </c>
      <c r="V9" s="384"/>
      <c r="W9" s="384"/>
      <c r="X9" s="384">
        <v>7</v>
      </c>
      <c r="Y9" s="384">
        <v>2</v>
      </c>
      <c r="Z9" s="384">
        <v>1</v>
      </c>
      <c r="AA9" s="384">
        <v>2</v>
      </c>
      <c r="AB9" s="384"/>
      <c r="AC9" s="384">
        <v>2</v>
      </c>
      <c r="AD9" s="384"/>
      <c r="AE9" s="385">
        <f t="shared" si="0"/>
        <v>591</v>
      </c>
    </row>
    <row r="10" spans="1:31" ht="18" customHeight="1">
      <c r="A10" s="383" t="s">
        <v>7</v>
      </c>
      <c r="B10" s="384">
        <v>2</v>
      </c>
      <c r="C10" s="384"/>
      <c r="D10" s="384"/>
      <c r="E10" s="384"/>
      <c r="F10" s="384"/>
      <c r="G10" s="384"/>
      <c r="H10" s="384">
        <v>1</v>
      </c>
      <c r="I10" s="384">
        <v>1</v>
      </c>
      <c r="J10" s="384"/>
      <c r="K10" s="384"/>
      <c r="L10" s="384"/>
      <c r="M10" s="384"/>
      <c r="N10" s="384"/>
      <c r="O10" s="384"/>
      <c r="P10" s="384"/>
      <c r="Q10" s="384"/>
      <c r="R10" s="384"/>
      <c r="S10" s="384"/>
      <c r="T10" s="384"/>
      <c r="U10" s="384"/>
      <c r="V10" s="384"/>
      <c r="W10" s="384"/>
      <c r="X10" s="384">
        <v>1</v>
      </c>
      <c r="Y10" s="384"/>
      <c r="Z10" s="384"/>
      <c r="AA10" s="384"/>
      <c r="AB10" s="384"/>
      <c r="AC10" s="384"/>
      <c r="AD10" s="384"/>
      <c r="AE10" s="385">
        <f t="shared" si="0"/>
        <v>5</v>
      </c>
    </row>
    <row r="11" spans="1:31" ht="18" customHeight="1">
      <c r="A11" s="383" t="s">
        <v>81</v>
      </c>
      <c r="B11" s="384">
        <v>1</v>
      </c>
      <c r="C11" s="384"/>
      <c r="D11" s="384"/>
      <c r="E11" s="384"/>
      <c r="F11" s="384"/>
      <c r="G11" s="384"/>
      <c r="H11" s="384">
        <v>1</v>
      </c>
      <c r="I11" s="384"/>
      <c r="J11" s="384"/>
      <c r="K11" s="384"/>
      <c r="L11" s="384"/>
      <c r="M11" s="384"/>
      <c r="N11" s="384"/>
      <c r="O11" s="384"/>
      <c r="P11" s="384"/>
      <c r="Q11" s="384"/>
      <c r="R11" s="384">
        <v>1</v>
      </c>
      <c r="S11" s="384"/>
      <c r="T11" s="384"/>
      <c r="U11" s="384"/>
      <c r="V11" s="384"/>
      <c r="W11" s="384"/>
      <c r="X11" s="384"/>
      <c r="Y11" s="384"/>
      <c r="Z11" s="384"/>
      <c r="AA11" s="384"/>
      <c r="AB11" s="384"/>
      <c r="AC11" s="384"/>
      <c r="AD11" s="384"/>
      <c r="AE11" s="385">
        <f t="shared" si="0"/>
        <v>3</v>
      </c>
    </row>
    <row r="12" spans="1:31" ht="18" customHeight="1">
      <c r="A12" s="383" t="s">
        <v>8</v>
      </c>
      <c r="B12" s="384">
        <v>90</v>
      </c>
      <c r="C12" s="384"/>
      <c r="D12" s="384">
        <v>1</v>
      </c>
      <c r="E12" s="384"/>
      <c r="F12" s="384">
        <v>1</v>
      </c>
      <c r="G12" s="384">
        <v>3</v>
      </c>
      <c r="H12" s="384">
        <v>13</v>
      </c>
      <c r="I12" s="384">
        <v>16</v>
      </c>
      <c r="J12" s="384">
        <v>3</v>
      </c>
      <c r="K12" s="384"/>
      <c r="L12" s="384">
        <v>1</v>
      </c>
      <c r="M12" s="384">
        <v>1</v>
      </c>
      <c r="N12" s="384">
        <v>1</v>
      </c>
      <c r="O12" s="384">
        <v>5</v>
      </c>
      <c r="P12" s="384">
        <v>5</v>
      </c>
      <c r="Q12" s="384">
        <v>1</v>
      </c>
      <c r="R12" s="384">
        <v>1</v>
      </c>
      <c r="S12" s="384">
        <v>2</v>
      </c>
      <c r="T12" s="384">
        <v>5</v>
      </c>
      <c r="U12" s="384">
        <v>4</v>
      </c>
      <c r="V12" s="384"/>
      <c r="W12" s="384">
        <v>1</v>
      </c>
      <c r="X12" s="384">
        <v>2</v>
      </c>
      <c r="Y12" s="384">
        <v>2</v>
      </c>
      <c r="Z12" s="384"/>
      <c r="AA12" s="384">
        <v>2</v>
      </c>
      <c r="AB12" s="384">
        <v>1</v>
      </c>
      <c r="AC12" s="384"/>
      <c r="AD12" s="384">
        <v>4</v>
      </c>
      <c r="AE12" s="385">
        <f t="shared" si="0"/>
        <v>165</v>
      </c>
    </row>
    <row r="13" spans="1:31" ht="18" customHeight="1">
      <c r="A13" s="383" t="s">
        <v>9</v>
      </c>
      <c r="B13" s="384">
        <v>26</v>
      </c>
      <c r="C13" s="384"/>
      <c r="D13" s="384">
        <v>1</v>
      </c>
      <c r="E13" s="384"/>
      <c r="F13" s="384">
        <v>1</v>
      </c>
      <c r="G13" s="384"/>
      <c r="H13" s="384">
        <v>2</v>
      </c>
      <c r="I13" s="384">
        <v>5</v>
      </c>
      <c r="J13" s="384">
        <v>2</v>
      </c>
      <c r="K13" s="384"/>
      <c r="L13" s="384">
        <v>1</v>
      </c>
      <c r="M13" s="384"/>
      <c r="N13" s="384">
        <v>2</v>
      </c>
      <c r="O13" s="384"/>
      <c r="P13" s="384">
        <v>1</v>
      </c>
      <c r="Q13" s="384">
        <v>1</v>
      </c>
      <c r="R13" s="384">
        <v>1</v>
      </c>
      <c r="S13" s="384">
        <v>1</v>
      </c>
      <c r="T13" s="384"/>
      <c r="U13" s="384">
        <v>3</v>
      </c>
      <c r="V13" s="384"/>
      <c r="W13" s="384"/>
      <c r="X13" s="384">
        <v>1</v>
      </c>
      <c r="Y13" s="384"/>
      <c r="Z13" s="384"/>
      <c r="AA13" s="384">
        <v>1</v>
      </c>
      <c r="AB13" s="384"/>
      <c r="AC13" s="384"/>
      <c r="AD13" s="384"/>
      <c r="AE13" s="385">
        <f t="shared" si="0"/>
        <v>49</v>
      </c>
    </row>
    <row r="14" spans="1:31" ht="18" customHeight="1">
      <c r="A14" s="383" t="s">
        <v>10</v>
      </c>
      <c r="B14" s="384">
        <v>1008</v>
      </c>
      <c r="C14" s="384">
        <v>18</v>
      </c>
      <c r="D14" s="384">
        <v>7</v>
      </c>
      <c r="E14" s="384">
        <v>32</v>
      </c>
      <c r="F14" s="384">
        <v>24</v>
      </c>
      <c r="G14" s="384">
        <v>69</v>
      </c>
      <c r="H14" s="384">
        <v>129</v>
      </c>
      <c r="I14" s="384">
        <v>159</v>
      </c>
      <c r="J14" s="384">
        <v>3</v>
      </c>
      <c r="K14" s="384">
        <v>1</v>
      </c>
      <c r="L14" s="384">
        <v>2</v>
      </c>
      <c r="M14" s="384">
        <v>1</v>
      </c>
      <c r="N14" s="384">
        <v>29</v>
      </c>
      <c r="O14" s="384">
        <v>73</v>
      </c>
      <c r="P14" s="384">
        <v>11</v>
      </c>
      <c r="Q14" s="384">
        <v>10</v>
      </c>
      <c r="R14" s="384">
        <v>10</v>
      </c>
      <c r="S14" s="384">
        <v>11</v>
      </c>
      <c r="T14" s="384">
        <v>10</v>
      </c>
      <c r="U14" s="384">
        <v>34</v>
      </c>
      <c r="V14" s="384"/>
      <c r="W14" s="384">
        <v>5</v>
      </c>
      <c r="X14" s="384">
        <v>55</v>
      </c>
      <c r="Y14" s="384">
        <v>14</v>
      </c>
      <c r="Z14" s="384">
        <v>16</v>
      </c>
      <c r="AA14" s="384">
        <v>11</v>
      </c>
      <c r="AB14" s="384">
        <v>2</v>
      </c>
      <c r="AC14" s="384">
        <v>6</v>
      </c>
      <c r="AD14" s="384">
        <v>25</v>
      </c>
      <c r="AE14" s="385">
        <f t="shared" si="0"/>
        <v>1775</v>
      </c>
    </row>
    <row r="15" spans="1:31" ht="18" customHeight="1">
      <c r="A15" s="383" t="s">
        <v>11</v>
      </c>
      <c r="B15" s="384">
        <v>318</v>
      </c>
      <c r="C15" s="384">
        <v>1</v>
      </c>
      <c r="D15" s="384">
        <v>5</v>
      </c>
      <c r="E15" s="384">
        <v>2</v>
      </c>
      <c r="F15" s="384">
        <v>1</v>
      </c>
      <c r="G15" s="384">
        <v>5</v>
      </c>
      <c r="H15" s="384">
        <v>139</v>
      </c>
      <c r="I15" s="384">
        <v>80</v>
      </c>
      <c r="J15" s="384"/>
      <c r="K15" s="384"/>
      <c r="L15" s="384">
        <v>1</v>
      </c>
      <c r="M15" s="384"/>
      <c r="N15" s="384">
        <v>4</v>
      </c>
      <c r="O15" s="384">
        <v>14</v>
      </c>
      <c r="P15" s="384">
        <v>2</v>
      </c>
      <c r="Q15" s="384">
        <v>2</v>
      </c>
      <c r="R15" s="384">
        <v>6</v>
      </c>
      <c r="S15" s="384">
        <v>1</v>
      </c>
      <c r="T15" s="384">
        <v>1</v>
      </c>
      <c r="U15" s="384">
        <v>8</v>
      </c>
      <c r="V15" s="384"/>
      <c r="W15" s="384"/>
      <c r="X15" s="384">
        <v>16</v>
      </c>
      <c r="Y15" s="384">
        <v>4</v>
      </c>
      <c r="Z15" s="384">
        <v>1</v>
      </c>
      <c r="AA15" s="384"/>
      <c r="AB15" s="384"/>
      <c r="AC15" s="384"/>
      <c r="AD15" s="384">
        <v>4</v>
      </c>
      <c r="AE15" s="385">
        <f t="shared" si="0"/>
        <v>615</v>
      </c>
    </row>
    <row r="16" spans="1:31" ht="18" customHeight="1">
      <c r="A16" s="383" t="s">
        <v>12</v>
      </c>
      <c r="B16" s="384">
        <v>162</v>
      </c>
      <c r="C16" s="384"/>
      <c r="D16" s="384"/>
      <c r="E16" s="384">
        <v>2</v>
      </c>
      <c r="F16" s="384"/>
      <c r="G16" s="384">
        <v>3</v>
      </c>
      <c r="H16" s="384">
        <v>33</v>
      </c>
      <c r="I16" s="384">
        <v>15</v>
      </c>
      <c r="J16" s="384"/>
      <c r="K16" s="384"/>
      <c r="L16" s="384"/>
      <c r="M16" s="384"/>
      <c r="N16" s="384">
        <v>2</v>
      </c>
      <c r="O16" s="384">
        <v>8</v>
      </c>
      <c r="P16" s="384">
        <v>2</v>
      </c>
      <c r="Q16" s="384">
        <v>1</v>
      </c>
      <c r="R16" s="384">
        <v>3</v>
      </c>
      <c r="S16" s="384">
        <v>1</v>
      </c>
      <c r="T16" s="384">
        <v>1</v>
      </c>
      <c r="U16" s="384">
        <v>7</v>
      </c>
      <c r="V16" s="384">
        <v>1</v>
      </c>
      <c r="W16" s="384"/>
      <c r="X16" s="384">
        <v>9</v>
      </c>
      <c r="Y16" s="384"/>
      <c r="Z16" s="384">
        <v>10</v>
      </c>
      <c r="AA16" s="384">
        <v>2</v>
      </c>
      <c r="AB16" s="384">
        <v>2</v>
      </c>
      <c r="AC16" s="384"/>
      <c r="AD16" s="384">
        <v>1</v>
      </c>
      <c r="AE16" s="385">
        <f t="shared" si="0"/>
        <v>265</v>
      </c>
    </row>
    <row r="17" spans="1:31" ht="18" customHeight="1">
      <c r="A17" s="383" t="s">
        <v>13</v>
      </c>
      <c r="B17" s="384">
        <v>133</v>
      </c>
      <c r="C17" s="384"/>
      <c r="D17" s="384"/>
      <c r="E17" s="384">
        <v>2</v>
      </c>
      <c r="F17" s="384"/>
      <c r="G17" s="384">
        <v>6</v>
      </c>
      <c r="H17" s="384">
        <v>63</v>
      </c>
      <c r="I17" s="384">
        <v>3</v>
      </c>
      <c r="J17" s="384"/>
      <c r="K17" s="384"/>
      <c r="L17" s="384"/>
      <c r="M17" s="384"/>
      <c r="N17" s="384">
        <v>3</v>
      </c>
      <c r="O17" s="384"/>
      <c r="P17" s="384">
        <v>1</v>
      </c>
      <c r="Q17" s="384">
        <v>1</v>
      </c>
      <c r="R17" s="384">
        <v>2</v>
      </c>
      <c r="S17" s="384"/>
      <c r="T17" s="384">
        <v>2</v>
      </c>
      <c r="U17" s="384">
        <v>1</v>
      </c>
      <c r="V17" s="384">
        <v>2</v>
      </c>
      <c r="W17" s="384"/>
      <c r="X17" s="384"/>
      <c r="Y17" s="384">
        <v>1</v>
      </c>
      <c r="Z17" s="384"/>
      <c r="AA17" s="384"/>
      <c r="AB17" s="384">
        <v>1</v>
      </c>
      <c r="AC17" s="384">
        <v>1</v>
      </c>
      <c r="AD17" s="384">
        <v>2</v>
      </c>
      <c r="AE17" s="385">
        <f t="shared" si="0"/>
        <v>224</v>
      </c>
    </row>
    <row r="18" spans="1:31" ht="18" customHeight="1">
      <c r="A18" s="383" t="s">
        <v>14</v>
      </c>
      <c r="B18" s="384">
        <v>124</v>
      </c>
      <c r="C18" s="384"/>
      <c r="D18" s="384"/>
      <c r="E18" s="384">
        <v>1</v>
      </c>
      <c r="F18" s="384"/>
      <c r="G18" s="384"/>
      <c r="H18" s="384">
        <v>27</v>
      </c>
      <c r="I18" s="384">
        <v>9</v>
      </c>
      <c r="J18" s="384"/>
      <c r="K18" s="384"/>
      <c r="L18" s="384"/>
      <c r="M18" s="384"/>
      <c r="N18" s="384">
        <v>6</v>
      </c>
      <c r="O18" s="384">
        <v>1</v>
      </c>
      <c r="P18" s="384"/>
      <c r="Q18" s="384">
        <v>1</v>
      </c>
      <c r="R18" s="384">
        <v>1</v>
      </c>
      <c r="S18" s="384">
        <v>2</v>
      </c>
      <c r="T18" s="384">
        <v>1</v>
      </c>
      <c r="U18" s="384"/>
      <c r="V18" s="384"/>
      <c r="W18" s="384"/>
      <c r="X18" s="384"/>
      <c r="Y18" s="384"/>
      <c r="Z18" s="384">
        <v>6</v>
      </c>
      <c r="AA18" s="384">
        <v>1</v>
      </c>
      <c r="AB18" s="384"/>
      <c r="AC18" s="384"/>
      <c r="AD18" s="384">
        <v>1</v>
      </c>
      <c r="AE18" s="385">
        <f t="shared" si="0"/>
        <v>181</v>
      </c>
    </row>
    <row r="19" spans="1:31" ht="18" customHeight="1">
      <c r="A19" s="383" t="s">
        <v>15</v>
      </c>
      <c r="B19" s="384">
        <v>1990</v>
      </c>
      <c r="C19" s="384">
        <v>13</v>
      </c>
      <c r="D19" s="384">
        <v>2</v>
      </c>
      <c r="E19" s="384">
        <v>20</v>
      </c>
      <c r="F19" s="384">
        <v>22</v>
      </c>
      <c r="G19" s="384">
        <v>19</v>
      </c>
      <c r="H19" s="384">
        <v>93</v>
      </c>
      <c r="I19" s="384">
        <v>169</v>
      </c>
      <c r="J19" s="384">
        <v>11</v>
      </c>
      <c r="K19" s="384">
        <v>1</v>
      </c>
      <c r="L19" s="384">
        <v>9</v>
      </c>
      <c r="M19" s="384">
        <v>2</v>
      </c>
      <c r="N19" s="384">
        <v>65</v>
      </c>
      <c r="O19" s="384">
        <v>49</v>
      </c>
      <c r="P19" s="384">
        <v>25</v>
      </c>
      <c r="Q19" s="384">
        <v>42</v>
      </c>
      <c r="R19" s="384">
        <v>32</v>
      </c>
      <c r="S19" s="384">
        <v>7</v>
      </c>
      <c r="T19" s="384">
        <v>23</v>
      </c>
      <c r="U19" s="384">
        <v>202</v>
      </c>
      <c r="V19" s="384">
        <v>2</v>
      </c>
      <c r="W19" s="384">
        <v>16</v>
      </c>
      <c r="X19" s="384">
        <v>41</v>
      </c>
      <c r="Y19" s="384">
        <v>17</v>
      </c>
      <c r="Z19" s="384">
        <v>23</v>
      </c>
      <c r="AA19" s="384">
        <v>7</v>
      </c>
      <c r="AB19" s="384">
        <v>12</v>
      </c>
      <c r="AC19" s="384">
        <v>5</v>
      </c>
      <c r="AD19" s="384">
        <v>27</v>
      </c>
      <c r="AE19" s="385">
        <f t="shared" si="0"/>
        <v>2946</v>
      </c>
    </row>
    <row r="20" spans="1:31" ht="18" customHeight="1">
      <c r="A20" s="383" t="s">
        <v>16</v>
      </c>
      <c r="B20" s="384">
        <v>513</v>
      </c>
      <c r="C20" s="384">
        <v>5</v>
      </c>
      <c r="D20" s="384">
        <v>4</v>
      </c>
      <c r="E20" s="384">
        <v>3</v>
      </c>
      <c r="F20" s="384">
        <v>1</v>
      </c>
      <c r="G20" s="384">
        <v>3</v>
      </c>
      <c r="H20" s="384">
        <v>99</v>
      </c>
      <c r="I20" s="384">
        <v>85</v>
      </c>
      <c r="J20" s="384">
        <v>4</v>
      </c>
      <c r="K20" s="384">
        <v>1</v>
      </c>
      <c r="L20" s="384">
        <v>6</v>
      </c>
      <c r="M20" s="384"/>
      <c r="N20" s="384">
        <v>4</v>
      </c>
      <c r="O20" s="384">
        <v>16</v>
      </c>
      <c r="P20" s="384">
        <v>5</v>
      </c>
      <c r="Q20" s="384">
        <v>2</v>
      </c>
      <c r="R20" s="384">
        <v>5</v>
      </c>
      <c r="S20" s="384">
        <v>2</v>
      </c>
      <c r="T20" s="384">
        <v>1</v>
      </c>
      <c r="U20" s="384">
        <v>40</v>
      </c>
      <c r="V20" s="384">
        <v>7</v>
      </c>
      <c r="W20" s="384">
        <v>3</v>
      </c>
      <c r="X20" s="384">
        <v>7</v>
      </c>
      <c r="Y20" s="384">
        <v>1</v>
      </c>
      <c r="Z20" s="384">
        <v>2</v>
      </c>
      <c r="AA20" s="384">
        <v>6</v>
      </c>
      <c r="AB20" s="384">
        <v>1</v>
      </c>
      <c r="AC20" s="384"/>
      <c r="AD20" s="384">
        <v>7</v>
      </c>
      <c r="AE20" s="385">
        <f t="shared" si="0"/>
        <v>833</v>
      </c>
    </row>
    <row r="21" spans="1:31" ht="18" customHeight="1">
      <c r="A21" s="383" t="s">
        <v>17</v>
      </c>
      <c r="B21" s="384">
        <v>1082</v>
      </c>
      <c r="C21" s="384">
        <v>10</v>
      </c>
      <c r="D21" s="384">
        <v>2</v>
      </c>
      <c r="E21" s="384">
        <v>14</v>
      </c>
      <c r="F21" s="384">
        <v>7</v>
      </c>
      <c r="G21" s="384">
        <v>8</v>
      </c>
      <c r="H21" s="384">
        <v>106</v>
      </c>
      <c r="I21" s="384">
        <v>81</v>
      </c>
      <c r="J21" s="384">
        <v>17</v>
      </c>
      <c r="K21" s="384"/>
      <c r="L21" s="384">
        <v>2</v>
      </c>
      <c r="M21" s="384"/>
      <c r="N21" s="384">
        <v>26</v>
      </c>
      <c r="O21" s="384">
        <v>46</v>
      </c>
      <c r="P21" s="384">
        <v>6</v>
      </c>
      <c r="Q21" s="384">
        <v>10</v>
      </c>
      <c r="R21" s="384">
        <v>8</v>
      </c>
      <c r="S21" s="384">
        <v>10</v>
      </c>
      <c r="T21" s="384">
        <v>5</v>
      </c>
      <c r="U21" s="384">
        <v>51</v>
      </c>
      <c r="V21" s="384">
        <v>9</v>
      </c>
      <c r="W21" s="384">
        <v>16</v>
      </c>
      <c r="X21" s="384">
        <v>39</v>
      </c>
      <c r="Y21" s="384">
        <v>2</v>
      </c>
      <c r="Z21" s="384">
        <v>6</v>
      </c>
      <c r="AA21" s="384">
        <v>8</v>
      </c>
      <c r="AB21" s="384">
        <v>3</v>
      </c>
      <c r="AC21" s="384"/>
      <c r="AD21" s="384">
        <v>3</v>
      </c>
      <c r="AE21" s="385">
        <f t="shared" si="0"/>
        <v>1577</v>
      </c>
    </row>
    <row r="22" spans="1:31" ht="18" customHeight="1">
      <c r="A22" s="383" t="s">
        <v>18</v>
      </c>
      <c r="B22" s="384">
        <v>3290</v>
      </c>
      <c r="C22" s="384">
        <v>21</v>
      </c>
      <c r="D22" s="384">
        <v>15</v>
      </c>
      <c r="E22" s="384">
        <v>57</v>
      </c>
      <c r="F22" s="384">
        <v>39</v>
      </c>
      <c r="G22" s="384">
        <v>27</v>
      </c>
      <c r="H22" s="384">
        <v>161</v>
      </c>
      <c r="I22" s="384">
        <v>177</v>
      </c>
      <c r="J22" s="384">
        <v>15</v>
      </c>
      <c r="K22" s="384">
        <v>1</v>
      </c>
      <c r="L22" s="384">
        <v>5</v>
      </c>
      <c r="M22" s="384"/>
      <c r="N22" s="384">
        <v>46</v>
      </c>
      <c r="O22" s="384">
        <v>80</v>
      </c>
      <c r="P22" s="384">
        <v>13</v>
      </c>
      <c r="Q22" s="384">
        <v>20</v>
      </c>
      <c r="R22" s="384">
        <v>11</v>
      </c>
      <c r="S22" s="384">
        <v>16</v>
      </c>
      <c r="T22" s="384">
        <v>16</v>
      </c>
      <c r="U22" s="384">
        <v>32</v>
      </c>
      <c r="V22" s="384"/>
      <c r="W22" s="384">
        <v>2</v>
      </c>
      <c r="X22" s="384">
        <v>72</v>
      </c>
      <c r="Y22" s="384">
        <v>14</v>
      </c>
      <c r="Z22" s="384">
        <v>2</v>
      </c>
      <c r="AA22" s="384">
        <v>31</v>
      </c>
      <c r="AB22" s="384">
        <v>13</v>
      </c>
      <c r="AC22" s="384">
        <v>3</v>
      </c>
      <c r="AD22" s="384">
        <v>27</v>
      </c>
      <c r="AE22" s="385">
        <f t="shared" si="0"/>
        <v>4206</v>
      </c>
    </row>
    <row r="23" spans="1:31" ht="18" customHeight="1">
      <c r="A23" s="383" t="s">
        <v>19</v>
      </c>
      <c r="B23" s="384">
        <v>60</v>
      </c>
      <c r="C23" s="384"/>
      <c r="D23" s="384"/>
      <c r="E23" s="384"/>
      <c r="F23" s="384"/>
      <c r="G23" s="384"/>
      <c r="H23" s="384">
        <v>4</v>
      </c>
      <c r="I23" s="384">
        <v>2</v>
      </c>
      <c r="J23" s="384">
        <v>1</v>
      </c>
      <c r="K23" s="384"/>
      <c r="L23" s="384"/>
      <c r="M23" s="384"/>
      <c r="N23" s="384">
        <v>1</v>
      </c>
      <c r="O23" s="384">
        <v>1</v>
      </c>
      <c r="P23" s="384"/>
      <c r="Q23" s="384"/>
      <c r="R23" s="384"/>
      <c r="S23" s="384"/>
      <c r="T23" s="384">
        <v>1</v>
      </c>
      <c r="U23" s="384">
        <v>2</v>
      </c>
      <c r="V23" s="384"/>
      <c r="W23" s="384"/>
      <c r="X23" s="384"/>
      <c r="Y23" s="384"/>
      <c r="Z23" s="384"/>
      <c r="AA23" s="384">
        <v>1</v>
      </c>
      <c r="AB23" s="384"/>
      <c r="AC23" s="384"/>
      <c r="AD23" s="384">
        <v>1</v>
      </c>
      <c r="AE23" s="385">
        <f t="shared" si="0"/>
        <v>74</v>
      </c>
    </row>
    <row r="24" spans="1:31" ht="18" customHeight="1">
      <c r="A24" s="383" t="s">
        <v>20</v>
      </c>
      <c r="B24" s="384">
        <v>32</v>
      </c>
      <c r="C24" s="384"/>
      <c r="D24" s="384"/>
      <c r="E24" s="384">
        <v>2</v>
      </c>
      <c r="F24" s="384"/>
      <c r="G24" s="384"/>
      <c r="H24" s="384">
        <v>3</v>
      </c>
      <c r="I24" s="384">
        <v>1</v>
      </c>
      <c r="J24" s="384"/>
      <c r="K24" s="384"/>
      <c r="L24" s="384"/>
      <c r="M24" s="384"/>
      <c r="N24" s="384"/>
      <c r="O24" s="384"/>
      <c r="P24" s="384"/>
      <c r="Q24" s="384"/>
      <c r="R24" s="384"/>
      <c r="S24" s="384"/>
      <c r="T24" s="384"/>
      <c r="U24" s="384">
        <v>1</v>
      </c>
      <c r="V24" s="384"/>
      <c r="W24" s="384"/>
      <c r="X24" s="384"/>
      <c r="Y24" s="384"/>
      <c r="Z24" s="384"/>
      <c r="AA24" s="384"/>
      <c r="AB24" s="384"/>
      <c r="AC24" s="384"/>
      <c r="AD24" s="384"/>
      <c r="AE24" s="385">
        <f t="shared" si="0"/>
        <v>39</v>
      </c>
    </row>
    <row r="25" spans="1:31" ht="18" customHeight="1">
      <c r="A25" s="383" t="s">
        <v>21</v>
      </c>
      <c r="B25" s="384">
        <v>23</v>
      </c>
      <c r="C25" s="384"/>
      <c r="D25" s="384"/>
      <c r="E25" s="384"/>
      <c r="F25" s="384"/>
      <c r="G25" s="384"/>
      <c r="H25" s="384">
        <v>1</v>
      </c>
      <c r="I25" s="384">
        <v>1</v>
      </c>
      <c r="J25" s="384"/>
      <c r="K25" s="384"/>
      <c r="L25" s="384"/>
      <c r="M25" s="384"/>
      <c r="N25" s="384">
        <v>1</v>
      </c>
      <c r="O25" s="384"/>
      <c r="P25" s="384"/>
      <c r="Q25" s="384"/>
      <c r="R25" s="384"/>
      <c r="S25" s="384"/>
      <c r="T25" s="384">
        <v>1</v>
      </c>
      <c r="U25" s="384"/>
      <c r="V25" s="384"/>
      <c r="W25" s="384">
        <v>1</v>
      </c>
      <c r="X25" s="384"/>
      <c r="Y25" s="384"/>
      <c r="Z25" s="384"/>
      <c r="AA25" s="384"/>
      <c r="AB25" s="384"/>
      <c r="AC25" s="384">
        <v>1</v>
      </c>
      <c r="AD25" s="384"/>
      <c r="AE25" s="385">
        <f t="shared" si="0"/>
        <v>29</v>
      </c>
    </row>
    <row r="26" spans="1:31" ht="18" customHeight="1">
      <c r="A26" s="383" t="s">
        <v>22</v>
      </c>
      <c r="B26" s="384">
        <v>49</v>
      </c>
      <c r="C26" s="384"/>
      <c r="D26" s="384"/>
      <c r="E26" s="384"/>
      <c r="F26" s="384"/>
      <c r="G26" s="384"/>
      <c r="H26" s="384">
        <v>4</v>
      </c>
      <c r="I26" s="384">
        <v>1</v>
      </c>
      <c r="J26" s="384"/>
      <c r="K26" s="384"/>
      <c r="L26" s="384"/>
      <c r="M26" s="384"/>
      <c r="N26" s="384">
        <v>3</v>
      </c>
      <c r="O26" s="384">
        <v>1</v>
      </c>
      <c r="P26" s="384"/>
      <c r="Q26" s="384"/>
      <c r="R26" s="384"/>
      <c r="S26" s="384"/>
      <c r="T26" s="384"/>
      <c r="U26" s="384">
        <v>1</v>
      </c>
      <c r="V26" s="384"/>
      <c r="W26" s="384"/>
      <c r="X26" s="384"/>
      <c r="Y26" s="384"/>
      <c r="Z26" s="384"/>
      <c r="AA26" s="384"/>
      <c r="AB26" s="384"/>
      <c r="AC26" s="384"/>
      <c r="AD26" s="384"/>
      <c r="AE26" s="385">
        <f t="shared" si="0"/>
        <v>59</v>
      </c>
    </row>
    <row r="27" spans="1:31" ht="18" customHeight="1">
      <c r="A27" s="383" t="s">
        <v>23</v>
      </c>
      <c r="B27" s="384">
        <v>591</v>
      </c>
      <c r="C27" s="384"/>
      <c r="D27" s="384">
        <v>1</v>
      </c>
      <c r="E27" s="384">
        <v>30</v>
      </c>
      <c r="F27" s="384">
        <v>1</v>
      </c>
      <c r="G27" s="384">
        <v>2</v>
      </c>
      <c r="H27" s="384">
        <v>12</v>
      </c>
      <c r="I27" s="384">
        <v>59</v>
      </c>
      <c r="J27" s="384">
        <v>2</v>
      </c>
      <c r="K27" s="384"/>
      <c r="L27" s="384">
        <v>2</v>
      </c>
      <c r="M27" s="384">
        <v>1</v>
      </c>
      <c r="N27" s="384">
        <v>7</v>
      </c>
      <c r="O27" s="384">
        <v>12</v>
      </c>
      <c r="P27" s="384">
        <v>1</v>
      </c>
      <c r="Q27" s="384"/>
      <c r="R27" s="384">
        <v>1</v>
      </c>
      <c r="S27" s="384"/>
      <c r="T27" s="384">
        <v>1</v>
      </c>
      <c r="U27" s="384">
        <v>3</v>
      </c>
      <c r="V27" s="384">
        <v>2</v>
      </c>
      <c r="W27" s="384"/>
      <c r="X27" s="384">
        <v>11</v>
      </c>
      <c r="Y27" s="384"/>
      <c r="Z27" s="384">
        <v>19</v>
      </c>
      <c r="AA27" s="384"/>
      <c r="AB27" s="384"/>
      <c r="AC27" s="384"/>
      <c r="AD27" s="384">
        <v>10</v>
      </c>
      <c r="AE27" s="385">
        <f t="shared" si="0"/>
        <v>768</v>
      </c>
    </row>
    <row r="28" spans="1:31" ht="18" customHeight="1">
      <c r="A28" s="383" t="s">
        <v>24</v>
      </c>
      <c r="B28" s="384">
        <v>27</v>
      </c>
      <c r="C28" s="384">
        <v>1</v>
      </c>
      <c r="D28" s="384"/>
      <c r="E28" s="384">
        <v>1</v>
      </c>
      <c r="F28" s="384"/>
      <c r="G28" s="384"/>
      <c r="H28" s="384">
        <v>18</v>
      </c>
      <c r="I28" s="384">
        <v>10</v>
      </c>
      <c r="J28" s="384">
        <v>1</v>
      </c>
      <c r="K28" s="384"/>
      <c r="L28" s="384"/>
      <c r="M28" s="384"/>
      <c r="N28" s="384">
        <v>1</v>
      </c>
      <c r="O28" s="384"/>
      <c r="P28" s="384">
        <v>1</v>
      </c>
      <c r="Q28" s="384">
        <v>1</v>
      </c>
      <c r="R28" s="384">
        <v>1</v>
      </c>
      <c r="S28" s="384"/>
      <c r="T28" s="384">
        <v>2</v>
      </c>
      <c r="U28" s="384">
        <v>3</v>
      </c>
      <c r="V28" s="384"/>
      <c r="W28" s="384">
        <v>2</v>
      </c>
      <c r="X28" s="384"/>
      <c r="Y28" s="384"/>
      <c r="Z28" s="384"/>
      <c r="AA28" s="384"/>
      <c r="AB28" s="384"/>
      <c r="AC28" s="384">
        <v>1</v>
      </c>
      <c r="AD28" s="384">
        <v>1</v>
      </c>
      <c r="AE28" s="385">
        <f t="shared" si="0"/>
        <v>71</v>
      </c>
    </row>
    <row r="29" spans="1:31" ht="18" customHeight="1">
      <c r="A29" s="383" t="s">
        <v>25</v>
      </c>
      <c r="B29" s="384">
        <v>200</v>
      </c>
      <c r="C29" s="384"/>
      <c r="D29" s="384"/>
      <c r="E29" s="384">
        <v>5</v>
      </c>
      <c r="F29" s="384">
        <v>1</v>
      </c>
      <c r="G29" s="384">
        <v>7</v>
      </c>
      <c r="H29" s="384">
        <v>63</v>
      </c>
      <c r="I29" s="384">
        <v>83</v>
      </c>
      <c r="J29" s="384">
        <v>1</v>
      </c>
      <c r="K29" s="384"/>
      <c r="L29" s="384">
        <v>1</v>
      </c>
      <c r="M29" s="384"/>
      <c r="N29" s="384">
        <v>2</v>
      </c>
      <c r="O29" s="384">
        <v>32</v>
      </c>
      <c r="P29" s="384">
        <v>4</v>
      </c>
      <c r="Q29" s="384">
        <v>1</v>
      </c>
      <c r="R29" s="384">
        <v>6</v>
      </c>
      <c r="S29" s="384"/>
      <c r="T29" s="384">
        <v>2</v>
      </c>
      <c r="U29" s="384">
        <v>33</v>
      </c>
      <c r="V29" s="384"/>
      <c r="W29" s="384">
        <v>1</v>
      </c>
      <c r="X29" s="384">
        <v>20</v>
      </c>
      <c r="Y29" s="384">
        <v>1</v>
      </c>
      <c r="Z29" s="384"/>
      <c r="AA29" s="384"/>
      <c r="AB29" s="384">
        <v>3</v>
      </c>
      <c r="AC29" s="384"/>
      <c r="AD29" s="384">
        <v>2</v>
      </c>
      <c r="AE29" s="385">
        <f t="shared" si="0"/>
        <v>468</v>
      </c>
    </row>
    <row r="30" spans="1:31" ht="18" customHeight="1">
      <c r="A30" s="383" t="s">
        <v>26</v>
      </c>
      <c r="B30" s="384">
        <v>778</v>
      </c>
      <c r="C30" s="384">
        <v>1</v>
      </c>
      <c r="D30" s="384">
        <v>3</v>
      </c>
      <c r="E30" s="384">
        <v>24</v>
      </c>
      <c r="F30" s="384">
        <v>4</v>
      </c>
      <c r="G30" s="384">
        <v>7</v>
      </c>
      <c r="H30" s="384">
        <v>185</v>
      </c>
      <c r="I30" s="384">
        <v>87</v>
      </c>
      <c r="J30" s="384">
        <v>2</v>
      </c>
      <c r="K30" s="384"/>
      <c r="L30" s="384"/>
      <c r="M30" s="384"/>
      <c r="N30" s="384">
        <v>13</v>
      </c>
      <c r="O30" s="384">
        <v>11</v>
      </c>
      <c r="P30" s="384">
        <v>3</v>
      </c>
      <c r="Q30" s="384">
        <v>12</v>
      </c>
      <c r="R30" s="384">
        <v>2</v>
      </c>
      <c r="S30" s="384">
        <v>3</v>
      </c>
      <c r="T30" s="384">
        <v>2</v>
      </c>
      <c r="U30" s="384">
        <v>14</v>
      </c>
      <c r="V30" s="384"/>
      <c r="W30" s="384">
        <v>1</v>
      </c>
      <c r="X30" s="384">
        <v>21</v>
      </c>
      <c r="Y30" s="384"/>
      <c r="Z30" s="384">
        <v>10</v>
      </c>
      <c r="AA30" s="384">
        <v>3</v>
      </c>
      <c r="AB30" s="384"/>
      <c r="AC30" s="384">
        <v>2</v>
      </c>
      <c r="AD30" s="384">
        <v>2</v>
      </c>
      <c r="AE30" s="385">
        <f t="shared" si="0"/>
        <v>1190</v>
      </c>
    </row>
    <row r="31" spans="1:31" ht="18" customHeight="1">
      <c r="A31" s="383" t="s">
        <v>27</v>
      </c>
      <c r="B31" s="384">
        <v>6</v>
      </c>
      <c r="C31" s="384"/>
      <c r="D31" s="384"/>
      <c r="E31" s="384"/>
      <c r="F31" s="384"/>
      <c r="G31" s="384"/>
      <c r="H31" s="384">
        <v>3</v>
      </c>
      <c r="I31" s="384">
        <v>1</v>
      </c>
      <c r="J31" s="384"/>
      <c r="K31" s="384"/>
      <c r="L31" s="384"/>
      <c r="M31" s="384"/>
      <c r="N31" s="384"/>
      <c r="O31" s="384"/>
      <c r="P31" s="384"/>
      <c r="Q31" s="384"/>
      <c r="R31" s="384"/>
      <c r="S31" s="384"/>
      <c r="T31" s="384">
        <v>1</v>
      </c>
      <c r="U31" s="384"/>
      <c r="V31" s="384"/>
      <c r="W31" s="384"/>
      <c r="X31" s="384"/>
      <c r="Y31" s="384"/>
      <c r="Z31" s="384"/>
      <c r="AA31" s="384">
        <v>1</v>
      </c>
      <c r="AB31" s="384"/>
      <c r="AC31" s="384"/>
      <c r="AD31" s="384"/>
      <c r="AE31" s="385">
        <f t="shared" si="0"/>
        <v>12</v>
      </c>
    </row>
    <row r="32" spans="1:31" ht="18" customHeight="1">
      <c r="A32" s="383" t="s">
        <v>28</v>
      </c>
      <c r="B32" s="384">
        <v>1406</v>
      </c>
      <c r="C32" s="384">
        <v>13</v>
      </c>
      <c r="D32" s="384">
        <v>22</v>
      </c>
      <c r="E32" s="384">
        <v>46</v>
      </c>
      <c r="F32" s="384">
        <v>1</v>
      </c>
      <c r="G32" s="384">
        <v>10</v>
      </c>
      <c r="H32" s="384">
        <v>183</v>
      </c>
      <c r="I32" s="384">
        <v>315</v>
      </c>
      <c r="J32" s="384">
        <v>4</v>
      </c>
      <c r="K32" s="384">
        <v>1</v>
      </c>
      <c r="L32" s="384"/>
      <c r="M32" s="384"/>
      <c r="N32" s="384">
        <v>2</v>
      </c>
      <c r="O32" s="384">
        <v>57</v>
      </c>
      <c r="P32" s="384">
        <v>31</v>
      </c>
      <c r="Q32" s="384">
        <v>4</v>
      </c>
      <c r="R32" s="384">
        <v>16</v>
      </c>
      <c r="S32" s="384">
        <v>3</v>
      </c>
      <c r="T32" s="384">
        <v>32</v>
      </c>
      <c r="U32" s="384">
        <v>111</v>
      </c>
      <c r="V32" s="384">
        <v>2</v>
      </c>
      <c r="W32" s="384">
        <v>21</v>
      </c>
      <c r="X32" s="384">
        <v>18</v>
      </c>
      <c r="Y32" s="384">
        <v>16</v>
      </c>
      <c r="Z32" s="384">
        <v>2</v>
      </c>
      <c r="AA32" s="384">
        <v>7</v>
      </c>
      <c r="AB32" s="384">
        <v>9</v>
      </c>
      <c r="AC32" s="384">
        <v>6</v>
      </c>
      <c r="AD32" s="384">
        <v>7</v>
      </c>
      <c r="AE32" s="385">
        <f t="shared" si="0"/>
        <v>2345</v>
      </c>
    </row>
    <row r="33" spans="1:31" ht="18" customHeight="1">
      <c r="A33" s="386" t="s">
        <v>29</v>
      </c>
      <c r="B33" s="384">
        <v>1237</v>
      </c>
      <c r="C33" s="384"/>
      <c r="D33" s="384">
        <v>7</v>
      </c>
      <c r="E33" s="384"/>
      <c r="F33" s="384">
        <v>5</v>
      </c>
      <c r="G33" s="384">
        <v>3</v>
      </c>
      <c r="H33" s="384">
        <v>46</v>
      </c>
      <c r="I33" s="384">
        <v>259</v>
      </c>
      <c r="J33" s="384"/>
      <c r="K33" s="384"/>
      <c r="L33" s="384">
        <v>9</v>
      </c>
      <c r="M33" s="384"/>
      <c r="N33" s="384">
        <v>8</v>
      </c>
      <c r="O33" s="384">
        <v>46</v>
      </c>
      <c r="P33" s="384">
        <v>2</v>
      </c>
      <c r="Q33" s="384">
        <v>1</v>
      </c>
      <c r="R33" s="384">
        <v>7</v>
      </c>
      <c r="S33" s="384"/>
      <c r="T33" s="384">
        <v>8</v>
      </c>
      <c r="U33" s="384">
        <v>23</v>
      </c>
      <c r="V33" s="384">
        <v>11</v>
      </c>
      <c r="W33" s="384">
        <v>2</v>
      </c>
      <c r="X33" s="384">
        <v>69</v>
      </c>
      <c r="Y33" s="384">
        <v>5</v>
      </c>
      <c r="Z33" s="384">
        <v>1</v>
      </c>
      <c r="AA33" s="384">
        <v>2</v>
      </c>
      <c r="AB33" s="384"/>
      <c r="AC33" s="384">
        <v>2</v>
      </c>
      <c r="AD33" s="384">
        <v>7</v>
      </c>
      <c r="AE33" s="385">
        <f t="shared" si="0"/>
        <v>1760</v>
      </c>
    </row>
    <row r="34" spans="1:31" ht="18" customHeight="1">
      <c r="A34" s="383" t="s">
        <v>30</v>
      </c>
      <c r="B34" s="384">
        <v>26</v>
      </c>
      <c r="C34" s="384"/>
      <c r="D34" s="384"/>
      <c r="E34" s="384">
        <v>1</v>
      </c>
      <c r="F34" s="384"/>
      <c r="G34" s="384"/>
      <c r="H34" s="384">
        <v>1</v>
      </c>
      <c r="I34" s="384">
        <v>4</v>
      </c>
      <c r="J34" s="384">
        <v>1</v>
      </c>
      <c r="K34" s="384"/>
      <c r="L34" s="384"/>
      <c r="M34" s="384"/>
      <c r="N34" s="384">
        <v>1</v>
      </c>
      <c r="O34" s="384"/>
      <c r="P34" s="384">
        <v>2</v>
      </c>
      <c r="Q34" s="384"/>
      <c r="R34" s="384"/>
      <c r="S34" s="384"/>
      <c r="T34" s="384"/>
      <c r="U34" s="384">
        <v>3</v>
      </c>
      <c r="V34" s="384"/>
      <c r="W34" s="384">
        <v>1</v>
      </c>
      <c r="X34" s="384">
        <v>1</v>
      </c>
      <c r="Y34" s="384"/>
      <c r="Z34" s="384"/>
      <c r="AA34" s="384"/>
      <c r="AB34" s="384">
        <v>1</v>
      </c>
      <c r="AC34" s="384">
        <v>1</v>
      </c>
      <c r="AD34" s="384">
        <v>1</v>
      </c>
      <c r="AE34" s="385">
        <f t="shared" si="0"/>
        <v>44</v>
      </c>
    </row>
    <row r="35" spans="1:31" ht="18" customHeight="1">
      <c r="A35" s="383" t="s">
        <v>31</v>
      </c>
      <c r="B35" s="384">
        <v>2331</v>
      </c>
      <c r="C35" s="384">
        <v>9</v>
      </c>
      <c r="D35" s="384">
        <v>3</v>
      </c>
      <c r="E35" s="384">
        <v>94</v>
      </c>
      <c r="F35" s="384">
        <v>4</v>
      </c>
      <c r="G35" s="384">
        <v>5</v>
      </c>
      <c r="H35" s="384">
        <v>59</v>
      </c>
      <c r="I35" s="384">
        <v>81</v>
      </c>
      <c r="J35" s="384">
        <v>3</v>
      </c>
      <c r="K35" s="384"/>
      <c r="L35" s="384">
        <v>4</v>
      </c>
      <c r="M35" s="384"/>
      <c r="N35" s="384">
        <v>43</v>
      </c>
      <c r="O35" s="384">
        <v>37</v>
      </c>
      <c r="P35" s="384">
        <v>3</v>
      </c>
      <c r="Q35" s="384">
        <v>2</v>
      </c>
      <c r="R35" s="384">
        <v>4</v>
      </c>
      <c r="S35" s="384">
        <v>5</v>
      </c>
      <c r="T35" s="384">
        <v>2</v>
      </c>
      <c r="U35" s="384">
        <v>7</v>
      </c>
      <c r="V35" s="384">
        <v>25</v>
      </c>
      <c r="W35" s="384"/>
      <c r="X35" s="384">
        <v>26</v>
      </c>
      <c r="Y35" s="384"/>
      <c r="Z35" s="384">
        <v>91</v>
      </c>
      <c r="AA35" s="384">
        <v>8</v>
      </c>
      <c r="AB35" s="384">
        <v>1</v>
      </c>
      <c r="AC35" s="384"/>
      <c r="AD35" s="384">
        <v>10</v>
      </c>
      <c r="AE35" s="385">
        <f t="shared" si="0"/>
        <v>2857</v>
      </c>
    </row>
    <row r="36" spans="1:31" ht="18" customHeight="1">
      <c r="A36" s="383" t="s">
        <v>32</v>
      </c>
      <c r="B36" s="384">
        <v>160</v>
      </c>
      <c r="C36" s="384">
        <v>3</v>
      </c>
      <c r="D36" s="384"/>
      <c r="E36" s="384"/>
      <c r="F36" s="384"/>
      <c r="G36" s="384">
        <v>1</v>
      </c>
      <c r="H36" s="384">
        <v>7</v>
      </c>
      <c r="I36" s="384">
        <v>25</v>
      </c>
      <c r="J36" s="384"/>
      <c r="K36" s="384">
        <v>1</v>
      </c>
      <c r="L36" s="384">
        <v>1</v>
      </c>
      <c r="M36" s="384"/>
      <c r="N36" s="384">
        <v>1</v>
      </c>
      <c r="O36" s="384">
        <v>8</v>
      </c>
      <c r="P36" s="384">
        <v>2</v>
      </c>
      <c r="Q36" s="384">
        <v>2</v>
      </c>
      <c r="R36" s="384">
        <v>1</v>
      </c>
      <c r="S36" s="384"/>
      <c r="T36" s="384"/>
      <c r="U36" s="384">
        <v>1</v>
      </c>
      <c r="V36" s="384"/>
      <c r="W36" s="384"/>
      <c r="X36" s="384">
        <v>9</v>
      </c>
      <c r="Y36" s="384"/>
      <c r="Z36" s="384">
        <v>1</v>
      </c>
      <c r="AA36" s="384">
        <v>2</v>
      </c>
      <c r="AB36" s="384">
        <v>1</v>
      </c>
      <c r="AC36" s="384">
        <v>1</v>
      </c>
      <c r="AD36" s="384">
        <v>1</v>
      </c>
      <c r="AE36" s="385">
        <f t="shared" si="0"/>
        <v>228</v>
      </c>
    </row>
    <row r="37" spans="1:31" ht="18" customHeight="1">
      <c r="A37" s="383" t="s">
        <v>33</v>
      </c>
      <c r="B37" s="384">
        <v>579</v>
      </c>
      <c r="C37" s="384"/>
      <c r="D37" s="384"/>
      <c r="E37" s="384">
        <v>10</v>
      </c>
      <c r="F37" s="384">
        <v>1</v>
      </c>
      <c r="G37" s="384">
        <v>13</v>
      </c>
      <c r="H37" s="384">
        <v>107</v>
      </c>
      <c r="I37" s="384">
        <v>71</v>
      </c>
      <c r="J37" s="384">
        <v>7</v>
      </c>
      <c r="K37" s="384"/>
      <c r="L37" s="384">
        <v>4</v>
      </c>
      <c r="M37" s="384"/>
      <c r="N37" s="384">
        <v>21</v>
      </c>
      <c r="O37" s="384">
        <v>32</v>
      </c>
      <c r="P37" s="384">
        <v>17</v>
      </c>
      <c r="Q37" s="384">
        <v>1</v>
      </c>
      <c r="R37" s="384">
        <v>2</v>
      </c>
      <c r="S37" s="384">
        <v>7</v>
      </c>
      <c r="T37" s="384">
        <v>4</v>
      </c>
      <c r="U37" s="384">
        <v>15</v>
      </c>
      <c r="V37" s="384"/>
      <c r="W37" s="384">
        <v>2</v>
      </c>
      <c r="X37" s="384">
        <v>7</v>
      </c>
      <c r="Y37" s="384">
        <v>3</v>
      </c>
      <c r="Z37" s="384"/>
      <c r="AA37" s="384">
        <v>4</v>
      </c>
      <c r="AB37" s="384">
        <v>2</v>
      </c>
      <c r="AC37" s="384"/>
      <c r="AD37" s="384">
        <v>2</v>
      </c>
      <c r="AE37" s="385">
        <f t="shared" si="0"/>
        <v>911</v>
      </c>
    </row>
    <row r="38" spans="1:31" s="388" customFormat="1" ht="18" customHeight="1">
      <c r="A38" s="387" t="s">
        <v>48</v>
      </c>
      <c r="B38" s="385">
        <f>SUM(B3:B37)</f>
        <v>18983</v>
      </c>
      <c r="C38" s="385">
        <f t="shared" ref="C38:AE38" si="1">SUM(C3:C37)</f>
        <v>125</v>
      </c>
      <c r="D38" s="385">
        <f t="shared" si="1"/>
        <v>77</v>
      </c>
      <c r="E38" s="385">
        <f t="shared" si="1"/>
        <v>370</v>
      </c>
      <c r="F38" s="385">
        <f t="shared" si="1"/>
        <v>122</v>
      </c>
      <c r="G38" s="385">
        <f t="shared" si="1"/>
        <v>200</v>
      </c>
      <c r="H38" s="385">
        <f t="shared" si="1"/>
        <v>1699</v>
      </c>
      <c r="I38" s="385">
        <f t="shared" si="1"/>
        <v>2101</v>
      </c>
      <c r="J38" s="385">
        <f t="shared" si="1"/>
        <v>85</v>
      </c>
      <c r="K38" s="385">
        <f t="shared" si="1"/>
        <v>8</v>
      </c>
      <c r="L38" s="385">
        <f t="shared" si="1"/>
        <v>49</v>
      </c>
      <c r="M38" s="385">
        <f t="shared" si="1"/>
        <v>5</v>
      </c>
      <c r="N38" s="385">
        <f t="shared" si="1"/>
        <v>331</v>
      </c>
      <c r="O38" s="385">
        <f t="shared" si="1"/>
        <v>559</v>
      </c>
      <c r="P38" s="385">
        <f t="shared" si="1"/>
        <v>154</v>
      </c>
      <c r="Q38" s="385">
        <f t="shared" si="1"/>
        <v>117</v>
      </c>
      <c r="R38" s="385">
        <f t="shared" si="1"/>
        <v>139</v>
      </c>
      <c r="S38" s="385">
        <f t="shared" si="1"/>
        <v>74</v>
      </c>
      <c r="T38" s="385">
        <f t="shared" si="1"/>
        <v>129</v>
      </c>
      <c r="U38" s="385">
        <f t="shared" si="1"/>
        <v>702</v>
      </c>
      <c r="V38" s="385">
        <f t="shared" si="1"/>
        <v>66</v>
      </c>
      <c r="W38" s="385">
        <f t="shared" si="1"/>
        <v>79</v>
      </c>
      <c r="X38" s="385">
        <f t="shared" si="1"/>
        <v>483</v>
      </c>
      <c r="Y38" s="385">
        <f t="shared" si="1"/>
        <v>88</v>
      </c>
      <c r="Z38" s="385">
        <f t="shared" si="1"/>
        <v>245</v>
      </c>
      <c r="AA38" s="385">
        <f t="shared" si="1"/>
        <v>105</v>
      </c>
      <c r="AB38" s="385">
        <f t="shared" si="1"/>
        <v>58</v>
      </c>
      <c r="AC38" s="385">
        <f t="shared" si="1"/>
        <v>38</v>
      </c>
      <c r="AD38" s="385">
        <f t="shared" si="1"/>
        <v>154</v>
      </c>
      <c r="AE38" s="385">
        <f t="shared" si="1"/>
        <v>27345</v>
      </c>
    </row>
  </sheetData>
  <mergeCells count="3">
    <mergeCell ref="B1:K1"/>
    <mergeCell ref="L1:U1"/>
    <mergeCell ref="V1:AE1"/>
  </mergeCells>
  <pageMargins left="0.9055118110236221" right="0.27559055118110237" top="0.74803149606299213" bottom="0.47244094488188981" header="0.31496062992125984" footer="0.15748031496062992"/>
  <pageSetup paperSize="9" firstPageNumber="6" orientation="portrait" useFirstPageNumber="1" horizontalDpi="4294967294" verticalDpi="4294967294" r:id="rId1"/>
  <headerFooter>
    <oddFooter>&amp;L&amp;"Arial,Italic"AISHE 2012-13&amp;CT-&amp;P</oddFooter>
  </headerFooter>
  <colBreaks count="2" manualBreakCount="2">
    <brk id="11" max="37" man="1"/>
    <brk id="21" max="37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S40"/>
  <sheetViews>
    <sheetView showZeros="0" view="pageBreakPreview" zoomScaleSheetLayoutView="100"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E41" sqref="E41"/>
    </sheetView>
  </sheetViews>
  <sheetFormatPr defaultRowHeight="14.25"/>
  <cols>
    <col min="1" max="1" width="20.28515625" style="7" customWidth="1"/>
    <col min="2" max="2" width="13.42578125" style="7" customWidth="1"/>
    <col min="3" max="4" width="11.28515625" style="7" customWidth="1"/>
    <col min="5" max="7" width="13.42578125" style="7" customWidth="1"/>
    <col min="8" max="8" width="12.42578125" style="7" customWidth="1"/>
    <col min="9" max="9" width="11.7109375" style="7" customWidth="1"/>
    <col min="10" max="11" width="13.42578125" style="7" customWidth="1"/>
    <col min="12" max="12" width="7.85546875" style="7" customWidth="1"/>
    <col min="13" max="13" width="10" style="7" customWidth="1"/>
    <col min="14" max="14" width="7.85546875" style="7" customWidth="1"/>
    <col min="15" max="15" width="10" style="7" customWidth="1"/>
    <col min="16" max="16" width="7.85546875" style="7" customWidth="1"/>
    <col min="17" max="17" width="10" style="7" customWidth="1"/>
    <col min="18" max="18" width="7.85546875" style="7" customWidth="1"/>
    <col min="19" max="19" width="10" style="7" customWidth="1"/>
    <col min="20" max="16384" width="9.140625" style="7"/>
  </cols>
  <sheetData>
    <row r="1" spans="1:19" s="58" customFormat="1" ht="47.25" customHeight="1">
      <c r="A1" s="57" t="s">
        <v>34</v>
      </c>
      <c r="B1" s="407" t="s">
        <v>97</v>
      </c>
      <c r="C1" s="407"/>
      <c r="D1" s="407"/>
      <c r="E1" s="407"/>
      <c r="F1" s="407"/>
      <c r="G1" s="407" t="s">
        <v>98</v>
      </c>
      <c r="H1" s="407"/>
      <c r="I1" s="407"/>
      <c r="J1" s="407"/>
      <c r="K1" s="407"/>
      <c r="L1" s="407" t="s">
        <v>99</v>
      </c>
      <c r="M1" s="407"/>
      <c r="N1" s="407"/>
      <c r="O1" s="407"/>
      <c r="P1" s="407"/>
      <c r="Q1" s="407"/>
      <c r="R1" s="407"/>
      <c r="S1" s="407"/>
    </row>
    <row r="2" spans="1:19" s="59" customFormat="1">
      <c r="A2" s="408" t="s">
        <v>36</v>
      </c>
      <c r="B2" s="408" t="s">
        <v>100</v>
      </c>
      <c r="C2" s="408" t="s">
        <v>101</v>
      </c>
      <c r="D2" s="408" t="s">
        <v>102</v>
      </c>
      <c r="E2" s="408" t="s">
        <v>103</v>
      </c>
      <c r="F2" s="408" t="s">
        <v>104</v>
      </c>
      <c r="G2" s="408" t="s">
        <v>100</v>
      </c>
      <c r="H2" s="408" t="s">
        <v>101</v>
      </c>
      <c r="I2" s="408" t="s">
        <v>102</v>
      </c>
      <c r="J2" s="408" t="s">
        <v>103</v>
      </c>
      <c r="K2" s="408" t="s">
        <v>104</v>
      </c>
      <c r="L2" s="405" t="s">
        <v>100</v>
      </c>
      <c r="M2" s="406"/>
      <c r="N2" s="405" t="s">
        <v>101</v>
      </c>
      <c r="O2" s="406"/>
      <c r="P2" s="405" t="s">
        <v>103</v>
      </c>
      <c r="Q2" s="406"/>
      <c r="R2" s="405" t="s">
        <v>104</v>
      </c>
      <c r="S2" s="406"/>
    </row>
    <row r="3" spans="1:19" s="59" customFormat="1" ht="25.5">
      <c r="A3" s="409"/>
      <c r="B3" s="409"/>
      <c r="C3" s="409"/>
      <c r="D3" s="409"/>
      <c r="E3" s="409"/>
      <c r="F3" s="409"/>
      <c r="G3" s="409"/>
      <c r="H3" s="409"/>
      <c r="I3" s="409"/>
      <c r="J3" s="409"/>
      <c r="K3" s="409"/>
      <c r="L3" s="60" t="s">
        <v>105</v>
      </c>
      <c r="M3" s="60" t="s">
        <v>106</v>
      </c>
      <c r="N3" s="60" t="s">
        <v>105</v>
      </c>
      <c r="O3" s="60" t="s">
        <v>106</v>
      </c>
      <c r="P3" s="60" t="s">
        <v>105</v>
      </c>
      <c r="Q3" s="60" t="s">
        <v>106</v>
      </c>
      <c r="R3" s="60" t="s">
        <v>105</v>
      </c>
      <c r="S3" s="60" t="s">
        <v>106</v>
      </c>
    </row>
    <row r="4" spans="1:19" s="59" customFormat="1">
      <c r="A4" s="61">
        <v>1</v>
      </c>
      <c r="B4" s="62">
        <v>2</v>
      </c>
      <c r="C4" s="62">
        <v>3</v>
      </c>
      <c r="D4" s="62">
        <v>4</v>
      </c>
      <c r="E4" s="62">
        <v>5</v>
      </c>
      <c r="F4" s="62">
        <v>6</v>
      </c>
      <c r="G4" s="62">
        <v>7</v>
      </c>
      <c r="H4" s="62">
        <v>8</v>
      </c>
      <c r="I4" s="62">
        <v>9</v>
      </c>
      <c r="J4" s="62">
        <v>10</v>
      </c>
      <c r="K4" s="62">
        <v>11</v>
      </c>
      <c r="L4" s="62">
        <v>12</v>
      </c>
      <c r="M4" s="62">
        <v>13</v>
      </c>
      <c r="N4" s="62">
        <v>14</v>
      </c>
      <c r="O4" s="62">
        <v>15</v>
      </c>
      <c r="P4" s="62">
        <v>16</v>
      </c>
      <c r="Q4" s="62">
        <v>17</v>
      </c>
      <c r="R4" s="62">
        <v>18</v>
      </c>
      <c r="S4" s="62">
        <v>19</v>
      </c>
    </row>
    <row r="5" spans="1:19" s="15" customFormat="1" ht="28.5">
      <c r="A5" s="63" t="s">
        <v>0</v>
      </c>
      <c r="B5" s="64">
        <v>0</v>
      </c>
      <c r="C5" s="64">
        <v>0</v>
      </c>
      <c r="D5" s="64">
        <v>0</v>
      </c>
      <c r="E5" s="64">
        <v>5</v>
      </c>
      <c r="F5" s="12">
        <v>5</v>
      </c>
      <c r="G5" s="64">
        <v>0</v>
      </c>
      <c r="H5" s="64">
        <v>0</v>
      </c>
      <c r="I5" s="64">
        <v>0</v>
      </c>
      <c r="J5" s="64">
        <v>3296</v>
      </c>
      <c r="K5" s="12">
        <v>3296</v>
      </c>
      <c r="L5" s="64">
        <v>0</v>
      </c>
      <c r="M5" s="64">
        <v>0</v>
      </c>
      <c r="N5" s="64">
        <v>0</v>
      </c>
      <c r="O5" s="64">
        <v>0</v>
      </c>
      <c r="P5" s="64">
        <v>0</v>
      </c>
      <c r="Q5" s="64">
        <v>0</v>
      </c>
      <c r="R5" s="64">
        <v>0</v>
      </c>
      <c r="S5" s="64">
        <v>0</v>
      </c>
    </row>
    <row r="6" spans="1:19" s="15" customFormat="1" ht="19.5" customHeight="1">
      <c r="A6" s="12" t="s">
        <v>1</v>
      </c>
      <c r="B6" s="64">
        <v>1689</v>
      </c>
      <c r="C6" s="64">
        <v>166</v>
      </c>
      <c r="D6" s="64">
        <v>1855</v>
      </c>
      <c r="E6" s="64">
        <v>228</v>
      </c>
      <c r="F6" s="12">
        <v>2083</v>
      </c>
      <c r="G6" s="64">
        <v>751371</v>
      </c>
      <c r="H6" s="64">
        <v>114773</v>
      </c>
      <c r="I6" s="64">
        <v>866144</v>
      </c>
      <c r="J6" s="64">
        <v>119745</v>
      </c>
      <c r="K6" s="12">
        <v>985889</v>
      </c>
      <c r="L6" s="64">
        <v>1</v>
      </c>
      <c r="M6" s="64">
        <v>94</v>
      </c>
      <c r="N6" s="64">
        <v>0</v>
      </c>
      <c r="O6" s="64">
        <v>0</v>
      </c>
      <c r="P6" s="64">
        <v>1</v>
      </c>
      <c r="Q6" s="64">
        <v>41</v>
      </c>
      <c r="R6" s="64">
        <v>2</v>
      </c>
      <c r="S6" s="64">
        <v>135</v>
      </c>
    </row>
    <row r="7" spans="1:19" s="15" customFormat="1" ht="19.5" customHeight="1">
      <c r="A7" s="63" t="s">
        <v>2</v>
      </c>
      <c r="B7" s="64">
        <v>4</v>
      </c>
      <c r="C7" s="64">
        <v>2</v>
      </c>
      <c r="D7" s="64">
        <v>6</v>
      </c>
      <c r="E7" s="64">
        <v>9</v>
      </c>
      <c r="F7" s="12">
        <v>15</v>
      </c>
      <c r="G7" s="64">
        <v>1592</v>
      </c>
      <c r="H7" s="64">
        <v>157</v>
      </c>
      <c r="I7" s="64">
        <v>1749</v>
      </c>
      <c r="J7" s="64">
        <v>13861</v>
      </c>
      <c r="K7" s="12">
        <v>15610</v>
      </c>
      <c r="L7" s="64">
        <v>0</v>
      </c>
      <c r="M7" s="64">
        <v>0</v>
      </c>
      <c r="N7" s="64">
        <v>0</v>
      </c>
      <c r="O7" s="64">
        <v>0</v>
      </c>
      <c r="P7" s="64">
        <v>0</v>
      </c>
      <c r="Q7" s="64">
        <v>0</v>
      </c>
      <c r="R7" s="64">
        <v>0</v>
      </c>
      <c r="S7" s="64">
        <v>0</v>
      </c>
    </row>
    <row r="8" spans="1:19" s="15" customFormat="1" ht="19.5" customHeight="1">
      <c r="A8" s="12" t="s">
        <v>3</v>
      </c>
      <c r="B8" s="64">
        <v>30</v>
      </c>
      <c r="C8" s="64">
        <v>12</v>
      </c>
      <c r="D8" s="64">
        <v>42</v>
      </c>
      <c r="E8" s="64">
        <v>310</v>
      </c>
      <c r="F8" s="12">
        <v>352</v>
      </c>
      <c r="G8" s="64">
        <v>5452</v>
      </c>
      <c r="H8" s="64">
        <v>5035</v>
      </c>
      <c r="I8" s="64">
        <v>10487</v>
      </c>
      <c r="J8" s="64">
        <v>309173</v>
      </c>
      <c r="K8" s="12">
        <v>319660</v>
      </c>
      <c r="L8" s="64">
        <v>0</v>
      </c>
      <c r="M8" s="64">
        <v>0</v>
      </c>
      <c r="N8" s="64">
        <v>0</v>
      </c>
      <c r="O8" s="64">
        <v>0</v>
      </c>
      <c r="P8" s="64">
        <v>0</v>
      </c>
      <c r="Q8" s="64">
        <v>0</v>
      </c>
      <c r="R8" s="64">
        <v>0</v>
      </c>
      <c r="S8" s="64">
        <v>0</v>
      </c>
    </row>
    <row r="9" spans="1:19" s="15" customFormat="1" ht="19.5" customHeight="1">
      <c r="A9" s="12" t="s">
        <v>4</v>
      </c>
      <c r="B9" s="64">
        <v>49</v>
      </c>
      <c r="C9" s="64">
        <v>38</v>
      </c>
      <c r="D9" s="64">
        <v>87</v>
      </c>
      <c r="E9" s="64">
        <v>489</v>
      </c>
      <c r="F9" s="12">
        <v>576</v>
      </c>
      <c r="G9" s="64">
        <v>35381</v>
      </c>
      <c r="H9" s="64">
        <v>130674</v>
      </c>
      <c r="I9" s="64">
        <v>166055</v>
      </c>
      <c r="J9" s="64">
        <v>996544</v>
      </c>
      <c r="K9" s="12">
        <v>1162599</v>
      </c>
      <c r="L9" s="64">
        <v>4</v>
      </c>
      <c r="M9" s="64">
        <v>297</v>
      </c>
      <c r="N9" s="64">
        <v>0</v>
      </c>
      <c r="O9" s="64">
        <v>0</v>
      </c>
      <c r="P9" s="64">
        <v>1</v>
      </c>
      <c r="Q9" s="64">
        <v>31</v>
      </c>
      <c r="R9" s="64">
        <v>5</v>
      </c>
      <c r="S9" s="64">
        <v>328</v>
      </c>
    </row>
    <row r="10" spans="1:19" s="15" customFormat="1" ht="19.5" customHeight="1">
      <c r="A10" s="12" t="s">
        <v>5</v>
      </c>
      <c r="B10" s="64">
        <v>1</v>
      </c>
      <c r="C10" s="64">
        <v>7</v>
      </c>
      <c r="D10" s="64">
        <v>8</v>
      </c>
      <c r="E10" s="64">
        <v>16</v>
      </c>
      <c r="F10" s="12">
        <v>24</v>
      </c>
      <c r="G10" s="64">
        <v>11</v>
      </c>
      <c r="H10" s="64">
        <v>19022</v>
      </c>
      <c r="I10" s="64">
        <v>19033</v>
      </c>
      <c r="J10" s="64">
        <v>17680</v>
      </c>
      <c r="K10" s="12">
        <v>36713</v>
      </c>
      <c r="L10" s="64">
        <v>0</v>
      </c>
      <c r="M10" s="64">
        <v>0</v>
      </c>
      <c r="N10" s="64">
        <v>0</v>
      </c>
      <c r="O10" s="64">
        <v>0</v>
      </c>
      <c r="P10" s="64">
        <v>0</v>
      </c>
      <c r="Q10" s="64">
        <v>0</v>
      </c>
      <c r="R10" s="64">
        <v>0</v>
      </c>
      <c r="S10" s="64">
        <v>0</v>
      </c>
    </row>
    <row r="11" spans="1:19" s="15" customFormat="1" ht="19.5" customHeight="1">
      <c r="A11" s="12" t="s">
        <v>6</v>
      </c>
      <c r="B11" s="64">
        <v>256</v>
      </c>
      <c r="C11" s="64">
        <v>65</v>
      </c>
      <c r="D11" s="64">
        <v>321</v>
      </c>
      <c r="E11" s="64">
        <v>270</v>
      </c>
      <c r="F11" s="12">
        <v>591</v>
      </c>
      <c r="G11" s="64">
        <v>102234</v>
      </c>
      <c r="H11" s="64">
        <v>37650</v>
      </c>
      <c r="I11" s="64">
        <v>139884</v>
      </c>
      <c r="J11" s="64">
        <v>161036</v>
      </c>
      <c r="K11" s="12">
        <v>300920</v>
      </c>
      <c r="L11" s="64">
        <v>13</v>
      </c>
      <c r="M11" s="64">
        <v>1119</v>
      </c>
      <c r="N11" s="64">
        <v>3</v>
      </c>
      <c r="O11" s="64">
        <v>275</v>
      </c>
      <c r="P11" s="64">
        <v>7</v>
      </c>
      <c r="Q11" s="64">
        <v>755</v>
      </c>
      <c r="R11" s="64">
        <v>23</v>
      </c>
      <c r="S11" s="64">
        <v>2149</v>
      </c>
    </row>
    <row r="12" spans="1:19" s="15" customFormat="1" ht="19.5" customHeight="1">
      <c r="A12" s="63" t="s">
        <v>7</v>
      </c>
      <c r="B12" s="64">
        <v>3</v>
      </c>
      <c r="C12" s="64">
        <v>0</v>
      </c>
      <c r="D12" s="64">
        <v>3</v>
      </c>
      <c r="E12" s="64">
        <v>2</v>
      </c>
      <c r="F12" s="12">
        <v>5</v>
      </c>
      <c r="G12" s="64">
        <v>1937</v>
      </c>
      <c r="H12" s="64">
        <v>0</v>
      </c>
      <c r="I12" s="64">
        <v>1937</v>
      </c>
      <c r="J12" s="64">
        <v>1228</v>
      </c>
      <c r="K12" s="12">
        <v>3165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0</v>
      </c>
      <c r="R12" s="64">
        <v>0</v>
      </c>
      <c r="S12" s="64">
        <v>0</v>
      </c>
    </row>
    <row r="13" spans="1:19" s="15" customFormat="1" ht="19.5" customHeight="1">
      <c r="A13" s="12" t="s">
        <v>81</v>
      </c>
      <c r="B13" s="64">
        <v>1</v>
      </c>
      <c r="C13" s="64">
        <v>1</v>
      </c>
      <c r="D13" s="64">
        <v>2</v>
      </c>
      <c r="E13" s="64">
        <v>1</v>
      </c>
      <c r="F13" s="12">
        <v>3</v>
      </c>
      <c r="G13" s="64">
        <v>372</v>
      </c>
      <c r="H13" s="64">
        <v>60</v>
      </c>
      <c r="I13" s="64">
        <v>432</v>
      </c>
      <c r="J13" s="64">
        <v>670</v>
      </c>
      <c r="K13" s="12">
        <v>1102</v>
      </c>
      <c r="L13" s="64">
        <v>0</v>
      </c>
      <c r="M13" s="64">
        <v>0</v>
      </c>
      <c r="N13" s="64">
        <v>0</v>
      </c>
      <c r="O13" s="64">
        <v>0</v>
      </c>
      <c r="P13" s="64">
        <v>0</v>
      </c>
      <c r="Q13" s="64">
        <v>0</v>
      </c>
      <c r="R13" s="64">
        <v>0</v>
      </c>
      <c r="S13" s="64">
        <v>0</v>
      </c>
    </row>
    <row r="14" spans="1:19" s="15" customFormat="1" ht="19.5" customHeight="1">
      <c r="A14" s="12" t="s">
        <v>8</v>
      </c>
      <c r="B14" s="64">
        <v>64</v>
      </c>
      <c r="C14" s="64">
        <v>14</v>
      </c>
      <c r="D14" s="64">
        <v>78</v>
      </c>
      <c r="E14" s="64">
        <v>87</v>
      </c>
      <c r="F14" s="12">
        <v>165</v>
      </c>
      <c r="G14" s="64">
        <v>45302</v>
      </c>
      <c r="H14" s="64">
        <v>23998</v>
      </c>
      <c r="I14" s="64">
        <v>69300</v>
      </c>
      <c r="J14" s="64">
        <v>146955</v>
      </c>
      <c r="K14" s="12">
        <v>216255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</row>
    <row r="15" spans="1:19" s="15" customFormat="1" ht="19.5" customHeight="1">
      <c r="A15" s="12" t="s">
        <v>9</v>
      </c>
      <c r="B15" s="64">
        <v>10</v>
      </c>
      <c r="C15" s="64">
        <v>18</v>
      </c>
      <c r="D15" s="64">
        <v>28</v>
      </c>
      <c r="E15" s="64">
        <v>21</v>
      </c>
      <c r="F15" s="12">
        <v>49</v>
      </c>
      <c r="G15" s="64">
        <v>2356</v>
      </c>
      <c r="H15" s="64">
        <v>13760</v>
      </c>
      <c r="I15" s="64">
        <v>16116</v>
      </c>
      <c r="J15" s="64">
        <v>12416</v>
      </c>
      <c r="K15" s="12">
        <v>28532</v>
      </c>
      <c r="L15" s="64">
        <v>1</v>
      </c>
      <c r="M15" s="64">
        <v>189</v>
      </c>
      <c r="N15" s="64">
        <v>2</v>
      </c>
      <c r="O15" s="64">
        <v>108</v>
      </c>
      <c r="P15" s="64">
        <v>0</v>
      </c>
      <c r="Q15" s="64">
        <v>0</v>
      </c>
      <c r="R15" s="64">
        <v>3</v>
      </c>
      <c r="S15" s="64">
        <v>297</v>
      </c>
    </row>
    <row r="16" spans="1:19" s="15" customFormat="1" ht="19.5" customHeight="1">
      <c r="A16" s="12" t="s">
        <v>10</v>
      </c>
      <c r="B16" s="64">
        <v>721</v>
      </c>
      <c r="C16" s="64">
        <v>418</v>
      </c>
      <c r="D16" s="64">
        <v>1139</v>
      </c>
      <c r="E16" s="64">
        <v>636</v>
      </c>
      <c r="F16" s="12">
        <v>1775</v>
      </c>
      <c r="G16" s="64">
        <v>288649</v>
      </c>
      <c r="H16" s="64">
        <v>311245</v>
      </c>
      <c r="I16" s="64">
        <v>599894</v>
      </c>
      <c r="J16" s="64">
        <v>472348</v>
      </c>
      <c r="K16" s="12">
        <v>1072242</v>
      </c>
      <c r="L16" s="64">
        <v>31</v>
      </c>
      <c r="M16" s="64">
        <v>4904</v>
      </c>
      <c r="N16" s="64">
        <v>11</v>
      </c>
      <c r="O16" s="64">
        <v>788</v>
      </c>
      <c r="P16" s="64">
        <v>34</v>
      </c>
      <c r="Q16" s="64">
        <v>5138</v>
      </c>
      <c r="R16" s="64">
        <v>76</v>
      </c>
      <c r="S16" s="64">
        <v>10830</v>
      </c>
    </row>
    <row r="17" spans="1:19" s="15" customFormat="1" ht="19.5" customHeight="1">
      <c r="A17" s="12" t="s">
        <v>11</v>
      </c>
      <c r="B17" s="64">
        <v>382</v>
      </c>
      <c r="C17" s="64">
        <v>95</v>
      </c>
      <c r="D17" s="64">
        <v>477</v>
      </c>
      <c r="E17" s="64">
        <v>138</v>
      </c>
      <c r="F17" s="12">
        <v>615</v>
      </c>
      <c r="G17" s="64">
        <v>148518</v>
      </c>
      <c r="H17" s="64">
        <v>138780</v>
      </c>
      <c r="I17" s="64">
        <v>287298</v>
      </c>
      <c r="J17" s="64">
        <v>161822</v>
      </c>
      <c r="K17" s="12">
        <v>449120</v>
      </c>
      <c r="L17" s="64">
        <v>6</v>
      </c>
      <c r="M17" s="64">
        <v>651</v>
      </c>
      <c r="N17" s="64">
        <v>1</v>
      </c>
      <c r="O17" s="64">
        <v>4</v>
      </c>
      <c r="P17" s="64">
        <v>6</v>
      </c>
      <c r="Q17" s="64">
        <v>971</v>
      </c>
      <c r="R17" s="64">
        <v>13</v>
      </c>
      <c r="S17" s="64">
        <v>1626</v>
      </c>
    </row>
    <row r="18" spans="1:19" s="15" customFormat="1" ht="19.5" customHeight="1">
      <c r="A18" s="12" t="s">
        <v>12</v>
      </c>
      <c r="B18" s="64">
        <v>126</v>
      </c>
      <c r="C18" s="64">
        <v>14</v>
      </c>
      <c r="D18" s="64">
        <v>140</v>
      </c>
      <c r="E18" s="64">
        <v>125</v>
      </c>
      <c r="F18" s="12">
        <v>265</v>
      </c>
      <c r="G18" s="64">
        <v>25566</v>
      </c>
      <c r="H18" s="64">
        <v>7724</v>
      </c>
      <c r="I18" s="64">
        <v>33290</v>
      </c>
      <c r="J18" s="64">
        <v>94979</v>
      </c>
      <c r="K18" s="12">
        <v>128269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</row>
    <row r="19" spans="1:19" s="15" customFormat="1" ht="19.5" customHeight="1">
      <c r="A19" s="63" t="s">
        <v>13</v>
      </c>
      <c r="B19" s="64">
        <v>107</v>
      </c>
      <c r="C19" s="64">
        <v>7</v>
      </c>
      <c r="D19" s="64">
        <v>114</v>
      </c>
      <c r="E19" s="64">
        <v>110</v>
      </c>
      <c r="F19" s="12">
        <v>224</v>
      </c>
      <c r="G19" s="64">
        <v>35583</v>
      </c>
      <c r="H19" s="64">
        <v>1283</v>
      </c>
      <c r="I19" s="64">
        <v>36866</v>
      </c>
      <c r="J19" s="64">
        <v>175359</v>
      </c>
      <c r="K19" s="12">
        <v>212225</v>
      </c>
      <c r="L19" s="64">
        <v>0</v>
      </c>
      <c r="M19" s="64">
        <v>0</v>
      </c>
      <c r="N19" s="64">
        <v>0</v>
      </c>
      <c r="O19" s="64">
        <v>0</v>
      </c>
      <c r="P19" s="64">
        <v>2</v>
      </c>
      <c r="Q19" s="64">
        <v>893</v>
      </c>
      <c r="R19" s="64">
        <v>2</v>
      </c>
      <c r="S19" s="64">
        <v>893</v>
      </c>
    </row>
    <row r="20" spans="1:19" s="15" customFormat="1" ht="19.5" customHeight="1">
      <c r="A20" s="12" t="s">
        <v>14</v>
      </c>
      <c r="B20" s="64">
        <v>45</v>
      </c>
      <c r="C20" s="64">
        <v>16</v>
      </c>
      <c r="D20" s="64">
        <v>61</v>
      </c>
      <c r="E20" s="64">
        <v>120</v>
      </c>
      <c r="F20" s="12">
        <v>181</v>
      </c>
      <c r="G20" s="64">
        <v>17396</v>
      </c>
      <c r="H20" s="64">
        <v>29799</v>
      </c>
      <c r="I20" s="64">
        <v>47195</v>
      </c>
      <c r="J20" s="64">
        <v>302916</v>
      </c>
      <c r="K20" s="12">
        <v>350111</v>
      </c>
      <c r="L20" s="64">
        <v>6</v>
      </c>
      <c r="M20" s="64">
        <v>585</v>
      </c>
      <c r="N20" s="64">
        <v>3</v>
      </c>
      <c r="O20" s="64">
        <v>235</v>
      </c>
      <c r="P20" s="64">
        <v>0</v>
      </c>
      <c r="Q20" s="64">
        <v>0</v>
      </c>
      <c r="R20" s="64">
        <v>9</v>
      </c>
      <c r="S20" s="64">
        <v>820</v>
      </c>
    </row>
    <row r="21" spans="1:19" s="15" customFormat="1" ht="19.5" customHeight="1">
      <c r="A21" s="12" t="s">
        <v>15</v>
      </c>
      <c r="B21" s="64">
        <v>1948</v>
      </c>
      <c r="C21" s="64">
        <v>406</v>
      </c>
      <c r="D21" s="64">
        <v>2354</v>
      </c>
      <c r="E21" s="64">
        <v>592</v>
      </c>
      <c r="F21" s="12">
        <v>2946</v>
      </c>
      <c r="G21" s="64">
        <v>596991</v>
      </c>
      <c r="H21" s="64">
        <v>321137</v>
      </c>
      <c r="I21" s="64">
        <v>918128</v>
      </c>
      <c r="J21" s="64">
        <v>366080</v>
      </c>
      <c r="K21" s="12">
        <v>1284208</v>
      </c>
      <c r="L21" s="64">
        <v>43</v>
      </c>
      <c r="M21" s="64">
        <v>3484</v>
      </c>
      <c r="N21" s="64">
        <v>1</v>
      </c>
      <c r="O21" s="64">
        <v>103</v>
      </c>
      <c r="P21" s="64">
        <v>6</v>
      </c>
      <c r="Q21" s="64">
        <v>434</v>
      </c>
      <c r="R21" s="64">
        <v>50</v>
      </c>
      <c r="S21" s="64">
        <v>4021</v>
      </c>
    </row>
    <row r="22" spans="1:19" s="15" customFormat="1" ht="19.5" customHeight="1">
      <c r="A22" s="12" t="s">
        <v>16</v>
      </c>
      <c r="B22" s="64">
        <v>486</v>
      </c>
      <c r="C22" s="64">
        <v>188</v>
      </c>
      <c r="D22" s="64">
        <v>674</v>
      </c>
      <c r="E22" s="64">
        <v>159</v>
      </c>
      <c r="F22" s="12">
        <v>833</v>
      </c>
      <c r="G22" s="64">
        <v>191095</v>
      </c>
      <c r="H22" s="64">
        <v>189919</v>
      </c>
      <c r="I22" s="64">
        <v>381014</v>
      </c>
      <c r="J22" s="64">
        <v>81663</v>
      </c>
      <c r="K22" s="12">
        <v>462677</v>
      </c>
      <c r="L22" s="64">
        <v>21</v>
      </c>
      <c r="M22" s="64">
        <v>1698</v>
      </c>
      <c r="N22" s="64">
        <v>0</v>
      </c>
      <c r="O22" s="64">
        <v>0</v>
      </c>
      <c r="P22" s="64">
        <v>2</v>
      </c>
      <c r="Q22" s="64">
        <v>129</v>
      </c>
      <c r="R22" s="64">
        <v>23</v>
      </c>
      <c r="S22" s="64">
        <v>1827</v>
      </c>
    </row>
    <row r="23" spans="1:19" s="15" customFormat="1" ht="19.5" customHeight="1">
      <c r="A23" s="12" t="s">
        <v>17</v>
      </c>
      <c r="B23" s="64">
        <v>884</v>
      </c>
      <c r="C23" s="64">
        <v>167</v>
      </c>
      <c r="D23" s="64">
        <v>1051</v>
      </c>
      <c r="E23" s="64">
        <v>526</v>
      </c>
      <c r="F23" s="12">
        <v>1577</v>
      </c>
      <c r="G23" s="64">
        <v>359276</v>
      </c>
      <c r="H23" s="64">
        <v>85657</v>
      </c>
      <c r="I23" s="64">
        <v>444933</v>
      </c>
      <c r="J23" s="64">
        <v>450995</v>
      </c>
      <c r="K23" s="12">
        <v>895928</v>
      </c>
      <c r="L23" s="64">
        <v>23</v>
      </c>
      <c r="M23" s="64">
        <v>1542</v>
      </c>
      <c r="N23" s="64">
        <v>3</v>
      </c>
      <c r="O23" s="64">
        <v>319</v>
      </c>
      <c r="P23" s="64">
        <v>16</v>
      </c>
      <c r="Q23" s="64">
        <v>1888</v>
      </c>
      <c r="R23" s="64">
        <v>42</v>
      </c>
      <c r="S23" s="64">
        <v>3749</v>
      </c>
    </row>
    <row r="24" spans="1:19" s="15" customFormat="1" ht="19.5" customHeight="1">
      <c r="A24" s="12" t="s">
        <v>18</v>
      </c>
      <c r="B24" s="64">
        <v>2588</v>
      </c>
      <c r="C24" s="64">
        <v>864</v>
      </c>
      <c r="D24" s="64">
        <v>3452</v>
      </c>
      <c r="E24" s="64">
        <v>754</v>
      </c>
      <c r="F24" s="12">
        <v>4206</v>
      </c>
      <c r="G24" s="64">
        <v>775237</v>
      </c>
      <c r="H24" s="64">
        <v>820287</v>
      </c>
      <c r="I24" s="64">
        <v>1595524</v>
      </c>
      <c r="J24" s="64">
        <v>460444</v>
      </c>
      <c r="K24" s="12">
        <v>2055968</v>
      </c>
      <c r="L24" s="64">
        <v>47</v>
      </c>
      <c r="M24" s="64">
        <v>5214</v>
      </c>
      <c r="N24" s="64">
        <v>7</v>
      </c>
      <c r="O24" s="64">
        <v>340</v>
      </c>
      <c r="P24" s="64">
        <v>39</v>
      </c>
      <c r="Q24" s="64">
        <v>3963</v>
      </c>
      <c r="R24" s="64">
        <v>93</v>
      </c>
      <c r="S24" s="64">
        <v>9517</v>
      </c>
    </row>
    <row r="25" spans="1:19" s="15" customFormat="1" ht="19.5" customHeight="1">
      <c r="A25" s="12" t="s">
        <v>19</v>
      </c>
      <c r="B25" s="64">
        <v>17</v>
      </c>
      <c r="C25" s="64">
        <v>14</v>
      </c>
      <c r="D25" s="64">
        <v>31</v>
      </c>
      <c r="E25" s="64">
        <v>43</v>
      </c>
      <c r="F25" s="12">
        <v>74</v>
      </c>
      <c r="G25" s="64">
        <v>7093</v>
      </c>
      <c r="H25" s="64">
        <v>25137</v>
      </c>
      <c r="I25" s="64">
        <v>32230</v>
      </c>
      <c r="J25" s="64">
        <v>46886</v>
      </c>
      <c r="K25" s="12">
        <v>79116</v>
      </c>
      <c r="L25" s="64">
        <v>1</v>
      </c>
      <c r="M25" s="64">
        <v>69</v>
      </c>
      <c r="N25" s="64">
        <v>0</v>
      </c>
      <c r="O25" s="64">
        <v>0</v>
      </c>
      <c r="P25" s="64">
        <v>1</v>
      </c>
      <c r="Q25" s="64">
        <v>39</v>
      </c>
      <c r="R25" s="64">
        <v>2</v>
      </c>
      <c r="S25" s="64">
        <v>108</v>
      </c>
    </row>
    <row r="26" spans="1:19" s="15" customFormat="1" ht="19.5" customHeight="1">
      <c r="A26" s="12" t="s">
        <v>20</v>
      </c>
      <c r="B26" s="64">
        <v>11</v>
      </c>
      <c r="C26" s="64">
        <v>12</v>
      </c>
      <c r="D26" s="64">
        <v>23</v>
      </c>
      <c r="E26" s="64">
        <v>16</v>
      </c>
      <c r="F26" s="12">
        <v>39</v>
      </c>
      <c r="G26" s="64">
        <v>6644</v>
      </c>
      <c r="H26" s="64">
        <v>17275</v>
      </c>
      <c r="I26" s="64">
        <v>23919</v>
      </c>
      <c r="J26" s="64">
        <v>12903</v>
      </c>
      <c r="K26" s="12">
        <v>36822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</row>
    <row r="27" spans="1:19" s="15" customFormat="1" ht="19.5" customHeight="1">
      <c r="A27" s="12" t="s">
        <v>21</v>
      </c>
      <c r="B27" s="64">
        <v>1</v>
      </c>
      <c r="C27" s="64">
        <v>1</v>
      </c>
      <c r="D27" s="64">
        <v>2</v>
      </c>
      <c r="E27" s="64">
        <v>27</v>
      </c>
      <c r="F27" s="12">
        <v>29</v>
      </c>
      <c r="G27" s="64">
        <v>148</v>
      </c>
      <c r="H27" s="64">
        <v>254</v>
      </c>
      <c r="I27" s="64">
        <v>402</v>
      </c>
      <c r="J27" s="64">
        <v>19261</v>
      </c>
      <c r="K27" s="12">
        <v>19663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</row>
    <row r="28" spans="1:19" s="15" customFormat="1" ht="19.5" customHeight="1">
      <c r="A28" s="12" t="s">
        <v>22</v>
      </c>
      <c r="B28" s="64">
        <v>9</v>
      </c>
      <c r="C28" s="64">
        <v>29</v>
      </c>
      <c r="D28" s="64">
        <v>38</v>
      </c>
      <c r="E28" s="64">
        <v>21</v>
      </c>
      <c r="F28" s="12">
        <v>59</v>
      </c>
      <c r="G28" s="64">
        <v>5436</v>
      </c>
      <c r="H28" s="64">
        <v>10894</v>
      </c>
      <c r="I28" s="64">
        <v>16330</v>
      </c>
      <c r="J28" s="64">
        <v>9213</v>
      </c>
      <c r="K28" s="12">
        <v>25543</v>
      </c>
      <c r="L28" s="64">
        <v>0</v>
      </c>
      <c r="M28" s="64">
        <v>0</v>
      </c>
      <c r="N28" s="64">
        <v>3</v>
      </c>
      <c r="O28" s="64">
        <v>110</v>
      </c>
      <c r="P28" s="64">
        <v>1</v>
      </c>
      <c r="Q28" s="64">
        <v>56</v>
      </c>
      <c r="R28" s="64">
        <v>4</v>
      </c>
      <c r="S28" s="64">
        <v>166</v>
      </c>
    </row>
    <row r="29" spans="1:19" s="15" customFormat="1" ht="19.5" customHeight="1">
      <c r="A29" s="12" t="s">
        <v>23</v>
      </c>
      <c r="B29" s="64">
        <v>173</v>
      </c>
      <c r="C29" s="64">
        <v>339</v>
      </c>
      <c r="D29" s="64">
        <v>512</v>
      </c>
      <c r="E29" s="64">
        <v>256</v>
      </c>
      <c r="F29" s="12">
        <v>768</v>
      </c>
      <c r="G29" s="64">
        <v>95003</v>
      </c>
      <c r="H29" s="64">
        <v>198726</v>
      </c>
      <c r="I29" s="64">
        <v>293729</v>
      </c>
      <c r="J29" s="64">
        <v>179480</v>
      </c>
      <c r="K29" s="12">
        <v>473209</v>
      </c>
      <c r="L29" s="64">
        <v>1</v>
      </c>
      <c r="M29" s="64">
        <v>1005</v>
      </c>
      <c r="N29" s="64">
        <v>0</v>
      </c>
      <c r="O29" s="64">
        <v>0</v>
      </c>
      <c r="P29" s="64">
        <v>0</v>
      </c>
      <c r="Q29" s="64">
        <v>0</v>
      </c>
      <c r="R29" s="64">
        <v>1</v>
      </c>
      <c r="S29" s="64">
        <v>1005</v>
      </c>
    </row>
    <row r="30" spans="1:19" s="15" customFormat="1" ht="19.5" customHeight="1">
      <c r="A30" s="12" t="s">
        <v>24</v>
      </c>
      <c r="B30" s="64">
        <v>44</v>
      </c>
      <c r="C30" s="64">
        <v>3</v>
      </c>
      <c r="D30" s="64">
        <v>47</v>
      </c>
      <c r="E30" s="64">
        <v>24</v>
      </c>
      <c r="F30" s="12">
        <v>71</v>
      </c>
      <c r="G30" s="64">
        <v>22429</v>
      </c>
      <c r="H30" s="64">
        <v>1252</v>
      </c>
      <c r="I30" s="64">
        <v>23681</v>
      </c>
      <c r="J30" s="64">
        <v>14950</v>
      </c>
      <c r="K30" s="12">
        <v>38631</v>
      </c>
      <c r="L30" s="64">
        <v>1</v>
      </c>
      <c r="M30" s="64">
        <v>48</v>
      </c>
      <c r="N30" s="64">
        <v>0</v>
      </c>
      <c r="O30" s="64">
        <v>0</v>
      </c>
      <c r="P30" s="64">
        <v>0</v>
      </c>
      <c r="Q30" s="64">
        <v>0</v>
      </c>
      <c r="R30" s="64">
        <v>1</v>
      </c>
      <c r="S30" s="64">
        <v>48</v>
      </c>
    </row>
    <row r="31" spans="1:19" s="15" customFormat="1" ht="19.5" customHeight="1">
      <c r="A31" s="12" t="s">
        <v>25</v>
      </c>
      <c r="B31" s="64">
        <v>282</v>
      </c>
      <c r="C31" s="64">
        <v>84</v>
      </c>
      <c r="D31" s="64">
        <v>366</v>
      </c>
      <c r="E31" s="64">
        <v>102</v>
      </c>
      <c r="F31" s="12">
        <v>468</v>
      </c>
      <c r="G31" s="64">
        <v>135981</v>
      </c>
      <c r="H31" s="64">
        <v>103157</v>
      </c>
      <c r="I31" s="64">
        <v>239138</v>
      </c>
      <c r="J31" s="64">
        <v>117757</v>
      </c>
      <c r="K31" s="12">
        <v>356895</v>
      </c>
      <c r="L31" s="64">
        <v>4</v>
      </c>
      <c r="M31" s="64">
        <v>522</v>
      </c>
      <c r="N31" s="64">
        <v>1</v>
      </c>
      <c r="O31" s="64">
        <v>94</v>
      </c>
      <c r="P31" s="64">
        <v>0</v>
      </c>
      <c r="Q31" s="64">
        <v>0</v>
      </c>
      <c r="R31" s="64">
        <v>5</v>
      </c>
      <c r="S31" s="64">
        <v>616</v>
      </c>
    </row>
    <row r="32" spans="1:19" s="15" customFormat="1" ht="19.5" customHeight="1">
      <c r="A32" s="12" t="s">
        <v>26</v>
      </c>
      <c r="B32" s="64">
        <v>847</v>
      </c>
      <c r="C32" s="64">
        <v>60</v>
      </c>
      <c r="D32" s="64">
        <v>907</v>
      </c>
      <c r="E32" s="64">
        <v>283</v>
      </c>
      <c r="F32" s="12">
        <v>1190</v>
      </c>
      <c r="G32" s="64">
        <v>303716</v>
      </c>
      <c r="H32" s="64">
        <v>39120</v>
      </c>
      <c r="I32" s="64">
        <v>342836</v>
      </c>
      <c r="J32" s="64">
        <v>443333</v>
      </c>
      <c r="K32" s="12">
        <v>786169</v>
      </c>
      <c r="L32" s="64">
        <v>6</v>
      </c>
      <c r="M32" s="64">
        <v>252</v>
      </c>
      <c r="N32" s="64">
        <v>1</v>
      </c>
      <c r="O32" s="64">
        <v>56</v>
      </c>
      <c r="P32" s="64">
        <v>2</v>
      </c>
      <c r="Q32" s="64">
        <v>128</v>
      </c>
      <c r="R32" s="64">
        <v>9</v>
      </c>
      <c r="S32" s="64">
        <v>436</v>
      </c>
    </row>
    <row r="33" spans="1:19" s="15" customFormat="1" ht="19.5" customHeight="1">
      <c r="A33" s="12" t="s">
        <v>27</v>
      </c>
      <c r="B33" s="64">
        <v>5</v>
      </c>
      <c r="C33" s="64">
        <v>0</v>
      </c>
      <c r="D33" s="64">
        <v>5</v>
      </c>
      <c r="E33" s="64">
        <v>7</v>
      </c>
      <c r="F33" s="12">
        <v>12</v>
      </c>
      <c r="G33" s="64">
        <v>1047</v>
      </c>
      <c r="H33" s="64">
        <v>0</v>
      </c>
      <c r="I33" s="64">
        <v>1047</v>
      </c>
      <c r="J33" s="64">
        <v>4480</v>
      </c>
      <c r="K33" s="12">
        <v>5527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</row>
    <row r="34" spans="1:19" s="15" customFormat="1" ht="19.5" customHeight="1">
      <c r="A34" s="12" t="s">
        <v>28</v>
      </c>
      <c r="B34" s="64">
        <v>1787</v>
      </c>
      <c r="C34" s="64">
        <v>252</v>
      </c>
      <c r="D34" s="64">
        <v>2039</v>
      </c>
      <c r="E34" s="64">
        <v>306</v>
      </c>
      <c r="F34" s="12">
        <v>2345</v>
      </c>
      <c r="G34" s="64">
        <v>1215845</v>
      </c>
      <c r="H34" s="64">
        <v>368264</v>
      </c>
      <c r="I34" s="64">
        <v>1584109</v>
      </c>
      <c r="J34" s="64">
        <v>329064</v>
      </c>
      <c r="K34" s="12">
        <v>1913173</v>
      </c>
      <c r="L34" s="64">
        <v>52</v>
      </c>
      <c r="M34" s="64">
        <v>4364</v>
      </c>
      <c r="N34" s="64">
        <v>6</v>
      </c>
      <c r="O34" s="64">
        <v>429</v>
      </c>
      <c r="P34" s="64">
        <v>11</v>
      </c>
      <c r="Q34" s="64">
        <v>1687</v>
      </c>
      <c r="R34" s="64">
        <v>69</v>
      </c>
      <c r="S34" s="64">
        <v>6480</v>
      </c>
    </row>
    <row r="35" spans="1:19" s="15" customFormat="1" ht="19.5" customHeight="1">
      <c r="A35" s="12" t="s">
        <v>29</v>
      </c>
      <c r="B35" s="64">
        <v>1446</v>
      </c>
      <c r="C35" s="64">
        <v>121</v>
      </c>
      <c r="D35" s="64">
        <v>1567</v>
      </c>
      <c r="E35" s="64">
        <v>193</v>
      </c>
      <c r="F35" s="12">
        <v>1760</v>
      </c>
      <c r="G35" s="64">
        <v>774191</v>
      </c>
      <c r="H35" s="64">
        <v>74413</v>
      </c>
      <c r="I35" s="64">
        <v>848604</v>
      </c>
      <c r="J35" s="64">
        <v>139561</v>
      </c>
      <c r="K35" s="12">
        <v>988165</v>
      </c>
      <c r="L35" s="64">
        <v>20</v>
      </c>
      <c r="M35" s="64">
        <v>2120</v>
      </c>
      <c r="N35" s="64">
        <v>0</v>
      </c>
      <c r="O35" s="64">
        <v>0</v>
      </c>
      <c r="P35" s="64">
        <v>1</v>
      </c>
      <c r="Q35" s="64">
        <v>236</v>
      </c>
      <c r="R35" s="64">
        <v>21</v>
      </c>
      <c r="S35" s="64">
        <v>2356</v>
      </c>
    </row>
    <row r="36" spans="1:19" s="15" customFormat="1" ht="19.5" customHeight="1">
      <c r="A36" s="12" t="s">
        <v>30</v>
      </c>
      <c r="B36" s="64">
        <v>4</v>
      </c>
      <c r="C36" s="64">
        <v>2</v>
      </c>
      <c r="D36" s="64">
        <v>6</v>
      </c>
      <c r="E36" s="64">
        <v>38</v>
      </c>
      <c r="F36" s="12">
        <v>44</v>
      </c>
      <c r="G36" s="64">
        <v>1124</v>
      </c>
      <c r="H36" s="64">
        <v>1086</v>
      </c>
      <c r="I36" s="64">
        <v>2210</v>
      </c>
      <c r="J36" s="64">
        <v>41918</v>
      </c>
      <c r="K36" s="12">
        <v>44128</v>
      </c>
      <c r="L36" s="64">
        <v>0</v>
      </c>
      <c r="M36" s="64">
        <v>0</v>
      </c>
      <c r="N36" s="64">
        <v>0</v>
      </c>
      <c r="O36" s="64">
        <v>0</v>
      </c>
      <c r="P36" s="64">
        <v>6</v>
      </c>
      <c r="Q36" s="64">
        <v>3363</v>
      </c>
      <c r="R36" s="64">
        <v>6</v>
      </c>
      <c r="S36" s="64">
        <v>3363</v>
      </c>
    </row>
    <row r="37" spans="1:19" s="15" customFormat="1" ht="19.5" customHeight="1">
      <c r="A37" s="12" t="s">
        <v>31</v>
      </c>
      <c r="B37" s="64">
        <v>1898</v>
      </c>
      <c r="C37" s="64">
        <v>415</v>
      </c>
      <c r="D37" s="64">
        <v>2313</v>
      </c>
      <c r="E37" s="64">
        <v>544</v>
      </c>
      <c r="F37" s="12">
        <v>2857</v>
      </c>
      <c r="G37" s="64">
        <v>1858045</v>
      </c>
      <c r="H37" s="64">
        <v>825790</v>
      </c>
      <c r="I37" s="64">
        <v>2683835</v>
      </c>
      <c r="J37" s="64">
        <v>513775</v>
      </c>
      <c r="K37" s="12">
        <v>3197610</v>
      </c>
      <c r="L37" s="64">
        <v>106</v>
      </c>
      <c r="M37" s="64">
        <v>39207</v>
      </c>
      <c r="N37" s="64">
        <v>4</v>
      </c>
      <c r="O37" s="64">
        <v>1462</v>
      </c>
      <c r="P37" s="64">
        <v>8</v>
      </c>
      <c r="Q37" s="64">
        <v>5216</v>
      </c>
      <c r="R37" s="64">
        <v>118</v>
      </c>
      <c r="S37" s="64">
        <v>45885</v>
      </c>
    </row>
    <row r="38" spans="1:19" s="15" customFormat="1" ht="19.5" customHeight="1">
      <c r="A38" s="12" t="s">
        <v>32</v>
      </c>
      <c r="B38" s="64">
        <v>100</v>
      </c>
      <c r="C38" s="64">
        <v>31</v>
      </c>
      <c r="D38" s="64">
        <v>131</v>
      </c>
      <c r="E38" s="64">
        <v>97</v>
      </c>
      <c r="F38" s="12">
        <v>228</v>
      </c>
      <c r="G38" s="64">
        <v>46440</v>
      </c>
      <c r="H38" s="64">
        <v>66509</v>
      </c>
      <c r="I38" s="64">
        <v>112949</v>
      </c>
      <c r="J38" s="64">
        <v>121775</v>
      </c>
      <c r="K38" s="12">
        <v>234724</v>
      </c>
      <c r="L38" s="64">
        <v>0</v>
      </c>
      <c r="M38" s="64">
        <v>0</v>
      </c>
      <c r="N38" s="64">
        <v>0</v>
      </c>
      <c r="O38" s="64">
        <v>0</v>
      </c>
      <c r="P38" s="64">
        <v>1</v>
      </c>
      <c r="Q38" s="64">
        <v>394</v>
      </c>
      <c r="R38" s="64">
        <v>1</v>
      </c>
      <c r="S38" s="64">
        <v>394</v>
      </c>
    </row>
    <row r="39" spans="1:19" s="15" customFormat="1" ht="19.5" customHeight="1">
      <c r="A39" s="12" t="s">
        <v>33</v>
      </c>
      <c r="B39" s="64">
        <v>331</v>
      </c>
      <c r="C39" s="64">
        <v>197</v>
      </c>
      <c r="D39" s="64">
        <v>528</v>
      </c>
      <c r="E39" s="64">
        <v>383</v>
      </c>
      <c r="F39" s="12">
        <v>911</v>
      </c>
      <c r="G39" s="64">
        <v>132566</v>
      </c>
      <c r="H39" s="64">
        <v>388370</v>
      </c>
      <c r="I39" s="64">
        <v>520936</v>
      </c>
      <c r="J39" s="64">
        <v>844137</v>
      </c>
      <c r="K39" s="12">
        <v>1365073</v>
      </c>
      <c r="L39" s="64">
        <v>34</v>
      </c>
      <c r="M39" s="64">
        <v>3119</v>
      </c>
      <c r="N39" s="64">
        <v>5</v>
      </c>
      <c r="O39" s="64">
        <v>535</v>
      </c>
      <c r="P39" s="64">
        <v>3</v>
      </c>
      <c r="Q39" s="64">
        <v>262</v>
      </c>
      <c r="R39" s="64">
        <v>42</v>
      </c>
      <c r="S39" s="64">
        <v>3916</v>
      </c>
    </row>
    <row r="40" spans="1:19" s="67" customFormat="1" ht="19.5" customHeight="1">
      <c r="A40" s="65" t="s">
        <v>49</v>
      </c>
      <c r="B40" s="66">
        <f>SUM(B5:B39)</f>
        <v>16349</v>
      </c>
      <c r="C40" s="66">
        <f t="shared" ref="C40:S40" si="0">SUM(C5:C39)</f>
        <v>4058</v>
      </c>
      <c r="D40" s="66">
        <f t="shared" si="0"/>
        <v>20407</v>
      </c>
      <c r="E40" s="66">
        <f t="shared" si="0"/>
        <v>6938</v>
      </c>
      <c r="F40" s="66">
        <f t="shared" si="0"/>
        <v>27345</v>
      </c>
      <c r="G40" s="66">
        <f t="shared" si="0"/>
        <v>7990027</v>
      </c>
      <c r="H40" s="66">
        <f t="shared" si="0"/>
        <v>4371207</v>
      </c>
      <c r="I40" s="66">
        <f t="shared" si="0"/>
        <v>12361234</v>
      </c>
      <c r="J40" s="66">
        <f t="shared" si="0"/>
        <v>7187703</v>
      </c>
      <c r="K40" s="66">
        <f t="shared" si="0"/>
        <v>19548937</v>
      </c>
      <c r="L40" s="66">
        <f t="shared" si="0"/>
        <v>421</v>
      </c>
      <c r="M40" s="66">
        <f t="shared" si="0"/>
        <v>70483</v>
      </c>
      <c r="N40" s="66">
        <f t="shared" si="0"/>
        <v>51</v>
      </c>
      <c r="O40" s="66">
        <f t="shared" si="0"/>
        <v>4858</v>
      </c>
      <c r="P40" s="66">
        <f t="shared" si="0"/>
        <v>148</v>
      </c>
      <c r="Q40" s="66">
        <f t="shared" si="0"/>
        <v>25624</v>
      </c>
      <c r="R40" s="66">
        <f t="shared" si="0"/>
        <v>620</v>
      </c>
      <c r="S40" s="66">
        <f t="shared" si="0"/>
        <v>100965</v>
      </c>
    </row>
  </sheetData>
  <mergeCells count="18">
    <mergeCell ref="A2:A3"/>
    <mergeCell ref="B2:B3"/>
    <mergeCell ref="C2:C3"/>
    <mergeCell ref="D2:D3"/>
    <mergeCell ref="E2:E3"/>
    <mergeCell ref="L2:M2"/>
    <mergeCell ref="N2:O2"/>
    <mergeCell ref="B1:F1"/>
    <mergeCell ref="G1:K1"/>
    <mergeCell ref="L1:S1"/>
    <mergeCell ref="F2:F3"/>
    <mergeCell ref="G2:G3"/>
    <mergeCell ref="P2:Q2"/>
    <mergeCell ref="R2:S2"/>
    <mergeCell ref="H2:H3"/>
    <mergeCell ref="I2:I3"/>
    <mergeCell ref="J2:J3"/>
    <mergeCell ref="K2:K3"/>
  </mergeCells>
  <printOptions horizontalCentered="1"/>
  <pageMargins left="0.70866141732283472" right="0.19685039370078741" top="0.51181102362204722" bottom="0.59055118110236227" header="0.31496062992125984" footer="0.31496062992125984"/>
  <pageSetup paperSize="9" scale="95" firstPageNumber="9" pageOrder="overThenDown" orientation="portrait" useFirstPageNumber="1" horizontalDpi="4294967294" verticalDpi="4294967294" r:id="rId1"/>
  <headerFooter>
    <oddFooter>&amp;L&amp;"Arial,Italic"&amp;9AISHE 2012-13&amp;CT-&amp;P</oddFooter>
  </headerFooter>
  <colBreaks count="2" manualBreakCount="2">
    <brk id="6" max="38" man="1"/>
    <brk id="11" max="38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AE53"/>
  <sheetViews>
    <sheetView view="pageBreakPreview" zoomScaleSheetLayoutView="100" workbookViewId="0">
      <pane xSplit="2" ySplit="3" topLeftCell="C34" activePane="bottomRight" state="frozen"/>
      <selection activeCell="I28" sqref="I28"/>
      <selection pane="topRight" activeCell="I28" sqref="I28"/>
      <selection pane="bottomLeft" activeCell="I28" sqref="I28"/>
      <selection pane="bottomRight" activeCell="AD1" sqref="AD1:AE1048576"/>
    </sheetView>
  </sheetViews>
  <sheetFormatPr defaultRowHeight="15.75"/>
  <cols>
    <col min="1" max="1" width="5.140625" style="68" customWidth="1"/>
    <col min="2" max="2" width="23.42578125" style="68" customWidth="1"/>
    <col min="3" max="3" width="7.7109375" style="68" customWidth="1"/>
    <col min="4" max="5" width="8.140625" style="68" customWidth="1"/>
    <col min="6" max="6" width="7.28515625" style="68" customWidth="1"/>
    <col min="7" max="7" width="8.140625" style="68" customWidth="1"/>
    <col min="8" max="8" width="6.7109375" style="68" customWidth="1"/>
    <col min="9" max="11" width="9.28515625" style="68" customWidth="1"/>
    <col min="12" max="12" width="10" style="68" customWidth="1"/>
    <col min="13" max="13" width="9.85546875" style="68" customWidth="1"/>
    <col min="14" max="14" width="10.140625" style="68" customWidth="1"/>
    <col min="15" max="15" width="7.7109375" style="68" customWidth="1"/>
    <col min="16" max="16" width="7.140625" style="68" customWidth="1"/>
    <col min="17" max="17" width="7.85546875" style="68" customWidth="1"/>
    <col min="18" max="18" width="8.7109375" style="68" customWidth="1"/>
    <col min="19" max="19" width="7.5703125" style="68" customWidth="1"/>
    <col min="20" max="20" width="8.85546875" style="68" customWidth="1"/>
    <col min="21" max="21" width="6.85546875" style="68" customWidth="1"/>
    <col min="22" max="22" width="7.85546875" style="68" customWidth="1"/>
    <col min="23" max="23" width="7.5703125" style="68" customWidth="1"/>
    <col min="24" max="24" width="6.85546875" style="68" customWidth="1"/>
    <col min="25" max="25" width="7.140625" style="68" customWidth="1"/>
    <col min="26" max="26" width="7.5703125" style="68" customWidth="1"/>
    <col min="27" max="27" width="9.85546875" style="68" customWidth="1"/>
    <col min="28" max="28" width="10.42578125" style="68" customWidth="1"/>
    <col min="29" max="29" width="10.28515625" style="68" customWidth="1"/>
    <col min="30" max="30" width="11.140625" style="68" customWidth="1"/>
    <col min="31" max="16384" width="9.140625" style="68"/>
  </cols>
  <sheetData>
    <row r="1" spans="1:29" ht="27" customHeight="1">
      <c r="B1" s="69" t="s">
        <v>34</v>
      </c>
      <c r="C1" s="70" t="s">
        <v>107</v>
      </c>
      <c r="L1" s="70" t="str">
        <f>C1</f>
        <v>6. State-wise Enrolment at various levels</v>
      </c>
      <c r="U1" s="70" t="str">
        <f>C1</f>
        <v>6. State-wise Enrolment at various levels</v>
      </c>
    </row>
    <row r="2" spans="1:29" s="71" customFormat="1" ht="24.75" customHeight="1">
      <c r="A2" s="414" t="s">
        <v>108</v>
      </c>
      <c r="B2" s="416" t="s">
        <v>36</v>
      </c>
      <c r="C2" s="410" t="s">
        <v>109</v>
      </c>
      <c r="D2" s="411"/>
      <c r="E2" s="412"/>
      <c r="F2" s="410" t="s">
        <v>110</v>
      </c>
      <c r="G2" s="411"/>
      <c r="H2" s="412"/>
      <c r="I2" s="410" t="s">
        <v>111</v>
      </c>
      <c r="J2" s="411"/>
      <c r="K2" s="412"/>
      <c r="L2" s="410" t="s">
        <v>112</v>
      </c>
      <c r="M2" s="411"/>
      <c r="N2" s="412"/>
      <c r="O2" s="410" t="s">
        <v>113</v>
      </c>
      <c r="P2" s="411"/>
      <c r="Q2" s="412"/>
      <c r="R2" s="410" t="s">
        <v>114</v>
      </c>
      <c r="S2" s="411"/>
      <c r="T2" s="412"/>
      <c r="U2" s="410" t="s">
        <v>115</v>
      </c>
      <c r="V2" s="411"/>
      <c r="W2" s="412"/>
      <c r="X2" s="410" t="s">
        <v>116</v>
      </c>
      <c r="Y2" s="411"/>
      <c r="Z2" s="412"/>
      <c r="AA2" s="410" t="s">
        <v>48</v>
      </c>
      <c r="AB2" s="411"/>
      <c r="AC2" s="412"/>
    </row>
    <row r="3" spans="1:29" s="73" customFormat="1" ht="24.75" customHeight="1">
      <c r="A3" s="415"/>
      <c r="B3" s="416"/>
      <c r="C3" s="72" t="s">
        <v>117</v>
      </c>
      <c r="D3" s="72" t="s">
        <v>118</v>
      </c>
      <c r="E3" s="72" t="s">
        <v>104</v>
      </c>
      <c r="F3" s="72" t="s">
        <v>117</v>
      </c>
      <c r="G3" s="72" t="s">
        <v>118</v>
      </c>
      <c r="H3" s="72" t="s">
        <v>104</v>
      </c>
      <c r="I3" s="72" t="s">
        <v>117</v>
      </c>
      <c r="J3" s="72" t="s">
        <v>118</v>
      </c>
      <c r="K3" s="72" t="s">
        <v>104</v>
      </c>
      <c r="L3" s="72" t="s">
        <v>117</v>
      </c>
      <c r="M3" s="72" t="s">
        <v>118</v>
      </c>
      <c r="N3" s="72" t="s">
        <v>104</v>
      </c>
      <c r="O3" s="72" t="s">
        <v>117</v>
      </c>
      <c r="P3" s="72" t="s">
        <v>118</v>
      </c>
      <c r="Q3" s="72" t="s">
        <v>104</v>
      </c>
      <c r="R3" s="72" t="s">
        <v>117</v>
      </c>
      <c r="S3" s="72" t="s">
        <v>118</v>
      </c>
      <c r="T3" s="72" t="s">
        <v>104</v>
      </c>
      <c r="U3" s="72" t="s">
        <v>117</v>
      </c>
      <c r="V3" s="72" t="s">
        <v>118</v>
      </c>
      <c r="W3" s="72" t="s">
        <v>104</v>
      </c>
      <c r="X3" s="72" t="s">
        <v>117</v>
      </c>
      <c r="Y3" s="72" t="s">
        <v>118</v>
      </c>
      <c r="Z3" s="72" t="s">
        <v>104</v>
      </c>
      <c r="AA3" s="72" t="s">
        <v>117</v>
      </c>
      <c r="AB3" s="72" t="s">
        <v>118</v>
      </c>
      <c r="AC3" s="72" t="s">
        <v>104</v>
      </c>
    </row>
    <row r="4" spans="1:29" s="74" customFormat="1" ht="15" customHeight="1">
      <c r="A4" s="62">
        <v>1</v>
      </c>
      <c r="B4" s="62">
        <v>2</v>
      </c>
      <c r="C4" s="62">
        <v>3</v>
      </c>
      <c r="D4" s="62">
        <v>4</v>
      </c>
      <c r="E4" s="62">
        <v>5</v>
      </c>
      <c r="F4" s="62">
        <v>6</v>
      </c>
      <c r="G4" s="62">
        <v>7</v>
      </c>
      <c r="H4" s="62">
        <v>8</v>
      </c>
      <c r="I4" s="62">
        <v>9</v>
      </c>
      <c r="J4" s="62">
        <v>10</v>
      </c>
      <c r="K4" s="62">
        <v>11</v>
      </c>
      <c r="L4" s="62">
        <v>12</v>
      </c>
      <c r="M4" s="62">
        <v>13</v>
      </c>
      <c r="N4" s="62">
        <v>14</v>
      </c>
      <c r="O4" s="62">
        <v>15</v>
      </c>
      <c r="P4" s="62">
        <v>16</v>
      </c>
      <c r="Q4" s="62">
        <v>17</v>
      </c>
      <c r="R4" s="62">
        <v>18</v>
      </c>
      <c r="S4" s="62">
        <v>19</v>
      </c>
      <c r="T4" s="62">
        <v>20</v>
      </c>
      <c r="U4" s="62">
        <v>21</v>
      </c>
      <c r="V4" s="62">
        <v>22</v>
      </c>
      <c r="W4" s="62">
        <v>23</v>
      </c>
      <c r="X4" s="62">
        <v>24</v>
      </c>
      <c r="Y4" s="62">
        <v>25</v>
      </c>
      <c r="Z4" s="62">
        <v>26</v>
      </c>
      <c r="AA4" s="62">
        <v>27</v>
      </c>
      <c r="AB4" s="62">
        <v>28</v>
      </c>
      <c r="AC4" s="62">
        <v>29</v>
      </c>
    </row>
    <row r="5" spans="1:29" s="73" customFormat="1" ht="30.75" customHeight="1">
      <c r="A5" s="75">
        <v>1</v>
      </c>
      <c r="B5" s="76" t="s">
        <v>0</v>
      </c>
      <c r="C5" s="77">
        <v>38</v>
      </c>
      <c r="D5" s="77">
        <v>8</v>
      </c>
      <c r="E5" s="78">
        <v>46</v>
      </c>
      <c r="F5" s="77">
        <v>0</v>
      </c>
      <c r="G5" s="77">
        <v>0</v>
      </c>
      <c r="H5" s="78">
        <v>0</v>
      </c>
      <c r="I5" s="77">
        <v>607</v>
      </c>
      <c r="J5" s="77">
        <v>758</v>
      </c>
      <c r="K5" s="78">
        <v>1365</v>
      </c>
      <c r="L5" s="77">
        <v>2841</v>
      </c>
      <c r="M5" s="77">
        <v>3536</v>
      </c>
      <c r="N5" s="78">
        <v>6377</v>
      </c>
      <c r="O5" s="77">
        <v>62</v>
      </c>
      <c r="P5" s="77">
        <v>34</v>
      </c>
      <c r="Q5" s="78">
        <v>96</v>
      </c>
      <c r="R5" s="77">
        <v>462</v>
      </c>
      <c r="S5" s="77">
        <v>340</v>
      </c>
      <c r="T5" s="78">
        <v>802</v>
      </c>
      <c r="U5" s="77">
        <v>24</v>
      </c>
      <c r="V5" s="77">
        <v>0</v>
      </c>
      <c r="W5" s="78">
        <v>24</v>
      </c>
      <c r="X5" s="77">
        <v>29</v>
      </c>
      <c r="Y5" s="77">
        <v>86</v>
      </c>
      <c r="Z5" s="78">
        <v>115</v>
      </c>
      <c r="AA5" s="78">
        <v>4063</v>
      </c>
      <c r="AB5" s="78">
        <v>4762</v>
      </c>
      <c r="AC5" s="78">
        <v>8825</v>
      </c>
    </row>
    <row r="6" spans="1:29" s="73" customFormat="1" ht="21.75" customHeight="1">
      <c r="A6" s="75">
        <v>2</v>
      </c>
      <c r="B6" s="80" t="s">
        <v>1</v>
      </c>
      <c r="C6" s="77">
        <v>1664</v>
      </c>
      <c r="D6" s="77">
        <v>1120</v>
      </c>
      <c r="E6" s="78">
        <v>2784</v>
      </c>
      <c r="F6" s="77">
        <v>207</v>
      </c>
      <c r="G6" s="77">
        <v>144</v>
      </c>
      <c r="H6" s="78">
        <v>351</v>
      </c>
      <c r="I6" s="77">
        <v>132290</v>
      </c>
      <c r="J6" s="77">
        <v>99213</v>
      </c>
      <c r="K6" s="78">
        <v>231503</v>
      </c>
      <c r="L6" s="77">
        <v>699626</v>
      </c>
      <c r="M6" s="77">
        <v>527832</v>
      </c>
      <c r="N6" s="78">
        <v>1227458</v>
      </c>
      <c r="O6" s="77">
        <v>1097</v>
      </c>
      <c r="P6" s="77">
        <v>563</v>
      </c>
      <c r="Q6" s="78">
        <v>1660</v>
      </c>
      <c r="R6" s="77">
        <v>56980</v>
      </c>
      <c r="S6" s="77">
        <v>46801</v>
      </c>
      <c r="T6" s="78">
        <v>103781</v>
      </c>
      <c r="U6" s="77">
        <v>640</v>
      </c>
      <c r="V6" s="77">
        <v>1241</v>
      </c>
      <c r="W6" s="78">
        <v>1881</v>
      </c>
      <c r="X6" s="77">
        <v>3766</v>
      </c>
      <c r="Y6" s="77">
        <v>1460</v>
      </c>
      <c r="Z6" s="78">
        <v>5226</v>
      </c>
      <c r="AA6" s="78">
        <v>896270</v>
      </c>
      <c r="AB6" s="78">
        <v>678374</v>
      </c>
      <c r="AC6" s="78">
        <v>1574644</v>
      </c>
    </row>
    <row r="7" spans="1:29" s="73" customFormat="1" ht="21.75" customHeight="1">
      <c r="A7" s="75">
        <v>3</v>
      </c>
      <c r="B7" s="80" t="s">
        <v>2</v>
      </c>
      <c r="C7" s="77">
        <v>160</v>
      </c>
      <c r="D7" s="77">
        <v>94</v>
      </c>
      <c r="E7" s="78">
        <v>254</v>
      </c>
      <c r="F7" s="77">
        <v>30</v>
      </c>
      <c r="G7" s="77">
        <v>26</v>
      </c>
      <c r="H7" s="78">
        <v>56</v>
      </c>
      <c r="I7" s="77">
        <v>1488</v>
      </c>
      <c r="J7" s="77">
        <v>1882</v>
      </c>
      <c r="K7" s="78">
        <v>3370</v>
      </c>
      <c r="L7" s="77">
        <v>11502</v>
      </c>
      <c r="M7" s="77">
        <v>13499</v>
      </c>
      <c r="N7" s="78">
        <v>25001</v>
      </c>
      <c r="O7" s="77">
        <v>61</v>
      </c>
      <c r="P7" s="77">
        <v>40</v>
      </c>
      <c r="Q7" s="78">
        <v>101</v>
      </c>
      <c r="R7" s="77">
        <v>1627</v>
      </c>
      <c r="S7" s="77">
        <v>700</v>
      </c>
      <c r="T7" s="78">
        <v>2327</v>
      </c>
      <c r="U7" s="77">
        <v>277</v>
      </c>
      <c r="V7" s="77">
        <v>66</v>
      </c>
      <c r="W7" s="78">
        <v>343</v>
      </c>
      <c r="X7" s="77">
        <v>0</v>
      </c>
      <c r="Y7" s="77">
        <v>0</v>
      </c>
      <c r="Z7" s="78">
        <v>0</v>
      </c>
      <c r="AA7" s="78">
        <v>15145</v>
      </c>
      <c r="AB7" s="78">
        <v>16307</v>
      </c>
      <c r="AC7" s="78">
        <v>31452</v>
      </c>
    </row>
    <row r="8" spans="1:29" s="73" customFormat="1" ht="21.75" customHeight="1">
      <c r="A8" s="75">
        <v>4</v>
      </c>
      <c r="B8" s="80" t="s">
        <v>3</v>
      </c>
      <c r="C8" s="77">
        <v>1614</v>
      </c>
      <c r="D8" s="77">
        <v>933</v>
      </c>
      <c r="E8" s="78">
        <v>2547</v>
      </c>
      <c r="F8" s="77">
        <v>35</v>
      </c>
      <c r="G8" s="77">
        <v>71</v>
      </c>
      <c r="H8" s="78">
        <v>106</v>
      </c>
      <c r="I8" s="77">
        <v>21183</v>
      </c>
      <c r="J8" s="77">
        <v>24371</v>
      </c>
      <c r="K8" s="78">
        <v>45554</v>
      </c>
      <c r="L8" s="77">
        <v>216273</v>
      </c>
      <c r="M8" s="77">
        <v>216792</v>
      </c>
      <c r="N8" s="78">
        <v>433065</v>
      </c>
      <c r="O8" s="77">
        <v>1305</v>
      </c>
      <c r="P8" s="77">
        <v>1246</v>
      </c>
      <c r="Q8" s="78">
        <v>2551</v>
      </c>
      <c r="R8" s="77">
        <v>8686</v>
      </c>
      <c r="S8" s="77">
        <v>7814</v>
      </c>
      <c r="T8" s="78">
        <v>16500</v>
      </c>
      <c r="U8" s="77">
        <v>789</v>
      </c>
      <c r="V8" s="77">
        <v>860</v>
      </c>
      <c r="W8" s="78">
        <v>1649</v>
      </c>
      <c r="X8" s="77">
        <v>1066</v>
      </c>
      <c r="Y8" s="77">
        <v>1600</v>
      </c>
      <c r="Z8" s="78">
        <v>2666</v>
      </c>
      <c r="AA8" s="78">
        <v>250951</v>
      </c>
      <c r="AB8" s="78">
        <v>253687</v>
      </c>
      <c r="AC8" s="78">
        <v>504638</v>
      </c>
    </row>
    <row r="9" spans="1:29" s="73" customFormat="1" ht="21.75" customHeight="1">
      <c r="A9" s="75">
        <v>5</v>
      </c>
      <c r="B9" s="80" t="s">
        <v>4</v>
      </c>
      <c r="C9" s="77">
        <v>1706</v>
      </c>
      <c r="D9" s="77">
        <v>850</v>
      </c>
      <c r="E9" s="78">
        <v>2556</v>
      </c>
      <c r="F9" s="77">
        <v>0</v>
      </c>
      <c r="G9" s="77">
        <v>0</v>
      </c>
      <c r="H9" s="78">
        <v>0</v>
      </c>
      <c r="I9" s="77">
        <v>65501</v>
      </c>
      <c r="J9" s="77">
        <v>43344</v>
      </c>
      <c r="K9" s="78">
        <v>108845</v>
      </c>
      <c r="L9" s="77">
        <v>733562</v>
      </c>
      <c r="M9" s="77">
        <v>522156</v>
      </c>
      <c r="N9" s="78">
        <v>1255718</v>
      </c>
      <c r="O9" s="77">
        <v>1160</v>
      </c>
      <c r="P9" s="77">
        <v>680</v>
      </c>
      <c r="Q9" s="78">
        <v>1840</v>
      </c>
      <c r="R9" s="77">
        <v>10958</v>
      </c>
      <c r="S9" s="77">
        <v>4455</v>
      </c>
      <c r="T9" s="78">
        <v>15413</v>
      </c>
      <c r="U9" s="77">
        <v>1661</v>
      </c>
      <c r="V9" s="77">
        <v>696</v>
      </c>
      <c r="W9" s="78">
        <v>2357</v>
      </c>
      <c r="X9" s="77">
        <v>276</v>
      </c>
      <c r="Y9" s="77">
        <v>258</v>
      </c>
      <c r="Z9" s="78">
        <v>534</v>
      </c>
      <c r="AA9" s="78">
        <v>814824</v>
      </c>
      <c r="AB9" s="78">
        <v>572439</v>
      </c>
      <c r="AC9" s="78">
        <v>1387263</v>
      </c>
    </row>
    <row r="10" spans="1:29" s="73" customFormat="1" ht="21.75" customHeight="1">
      <c r="A10" s="75">
        <v>6</v>
      </c>
      <c r="B10" s="80" t="s">
        <v>5</v>
      </c>
      <c r="C10" s="77">
        <v>564</v>
      </c>
      <c r="D10" s="77">
        <v>689</v>
      </c>
      <c r="E10" s="78">
        <v>1253</v>
      </c>
      <c r="F10" s="77">
        <v>173</v>
      </c>
      <c r="G10" s="77">
        <v>221</v>
      </c>
      <c r="H10" s="78">
        <v>394</v>
      </c>
      <c r="I10" s="77">
        <v>8368</v>
      </c>
      <c r="J10" s="77">
        <v>11871</v>
      </c>
      <c r="K10" s="78">
        <v>20239</v>
      </c>
      <c r="L10" s="77">
        <v>33338</v>
      </c>
      <c r="M10" s="77">
        <v>22410</v>
      </c>
      <c r="N10" s="78">
        <v>55748</v>
      </c>
      <c r="O10" s="77">
        <v>576</v>
      </c>
      <c r="P10" s="77">
        <v>684</v>
      </c>
      <c r="Q10" s="78">
        <v>1260</v>
      </c>
      <c r="R10" s="77">
        <v>1093</v>
      </c>
      <c r="S10" s="77">
        <v>894</v>
      </c>
      <c r="T10" s="78">
        <v>1987</v>
      </c>
      <c r="U10" s="77">
        <v>270</v>
      </c>
      <c r="V10" s="77">
        <v>110</v>
      </c>
      <c r="W10" s="78">
        <v>380</v>
      </c>
      <c r="X10" s="77">
        <v>1080</v>
      </c>
      <c r="Y10" s="77">
        <v>736</v>
      </c>
      <c r="Z10" s="78">
        <v>1816</v>
      </c>
      <c r="AA10" s="78">
        <v>45462</v>
      </c>
      <c r="AB10" s="78">
        <v>37615</v>
      </c>
      <c r="AC10" s="78">
        <v>83077</v>
      </c>
    </row>
    <row r="11" spans="1:29" s="73" customFormat="1" ht="21.75" customHeight="1">
      <c r="A11" s="75">
        <v>7</v>
      </c>
      <c r="B11" s="80" t="s">
        <v>6</v>
      </c>
      <c r="C11" s="77">
        <v>471</v>
      </c>
      <c r="D11" s="77">
        <v>427</v>
      </c>
      <c r="E11" s="78">
        <v>898</v>
      </c>
      <c r="F11" s="77">
        <v>150</v>
      </c>
      <c r="G11" s="77">
        <v>185</v>
      </c>
      <c r="H11" s="78">
        <v>335</v>
      </c>
      <c r="I11" s="77">
        <v>21456</v>
      </c>
      <c r="J11" s="77">
        <v>20854</v>
      </c>
      <c r="K11" s="78">
        <v>42310</v>
      </c>
      <c r="L11" s="77">
        <v>147856</v>
      </c>
      <c r="M11" s="77">
        <v>136417</v>
      </c>
      <c r="N11" s="78">
        <v>284273</v>
      </c>
      <c r="O11" s="77">
        <v>7862</v>
      </c>
      <c r="P11" s="77">
        <v>5421</v>
      </c>
      <c r="Q11" s="78">
        <v>13283</v>
      </c>
      <c r="R11" s="77">
        <v>20532</v>
      </c>
      <c r="S11" s="77">
        <v>11124</v>
      </c>
      <c r="T11" s="78">
        <v>31656</v>
      </c>
      <c r="U11" s="77">
        <v>52</v>
      </c>
      <c r="V11" s="77">
        <v>325</v>
      </c>
      <c r="W11" s="78">
        <v>377</v>
      </c>
      <c r="X11" s="77">
        <v>1321</v>
      </c>
      <c r="Y11" s="77">
        <v>1213</v>
      </c>
      <c r="Z11" s="78">
        <v>2534</v>
      </c>
      <c r="AA11" s="78">
        <v>199700</v>
      </c>
      <c r="AB11" s="78">
        <v>175966</v>
      </c>
      <c r="AC11" s="78">
        <v>375666</v>
      </c>
    </row>
    <row r="12" spans="1:29" s="73" customFormat="1" ht="21.75" customHeight="1">
      <c r="A12" s="75">
        <v>8</v>
      </c>
      <c r="B12" s="80" t="s">
        <v>7</v>
      </c>
      <c r="C12" s="77">
        <v>0</v>
      </c>
      <c r="D12" s="77">
        <v>0</v>
      </c>
      <c r="E12" s="78">
        <v>0</v>
      </c>
      <c r="F12" s="77">
        <v>0</v>
      </c>
      <c r="G12" s="77">
        <v>0</v>
      </c>
      <c r="H12" s="78">
        <v>0</v>
      </c>
      <c r="I12" s="77">
        <v>157</v>
      </c>
      <c r="J12" s="77">
        <v>114</v>
      </c>
      <c r="K12" s="78">
        <v>271</v>
      </c>
      <c r="L12" s="77">
        <v>1214</v>
      </c>
      <c r="M12" s="77">
        <v>1192</v>
      </c>
      <c r="N12" s="78">
        <v>2406</v>
      </c>
      <c r="O12" s="77">
        <v>0</v>
      </c>
      <c r="P12" s="77">
        <v>0</v>
      </c>
      <c r="Q12" s="78">
        <v>0</v>
      </c>
      <c r="R12" s="77">
        <v>540</v>
      </c>
      <c r="S12" s="77">
        <v>105</v>
      </c>
      <c r="T12" s="78">
        <v>645</v>
      </c>
      <c r="U12" s="77">
        <v>0</v>
      </c>
      <c r="V12" s="77">
        <v>0</v>
      </c>
      <c r="W12" s="78">
        <v>0</v>
      </c>
      <c r="X12" s="77">
        <v>0</v>
      </c>
      <c r="Y12" s="77">
        <v>0</v>
      </c>
      <c r="Z12" s="78">
        <v>0</v>
      </c>
      <c r="AA12" s="78">
        <v>1911</v>
      </c>
      <c r="AB12" s="78">
        <v>1411</v>
      </c>
      <c r="AC12" s="78">
        <v>3322</v>
      </c>
    </row>
    <row r="13" spans="1:29" s="73" customFormat="1" ht="21.75" customHeight="1">
      <c r="A13" s="75">
        <v>9</v>
      </c>
      <c r="B13" s="80" t="s">
        <v>81</v>
      </c>
      <c r="C13" s="77">
        <v>0</v>
      </c>
      <c r="D13" s="77">
        <v>0</v>
      </c>
      <c r="E13" s="78">
        <v>0</v>
      </c>
      <c r="F13" s="77">
        <v>0</v>
      </c>
      <c r="G13" s="77">
        <v>0</v>
      </c>
      <c r="H13" s="78">
        <v>0</v>
      </c>
      <c r="I13" s="77">
        <v>0</v>
      </c>
      <c r="J13" s="77">
        <v>0</v>
      </c>
      <c r="K13" s="78">
        <v>0</v>
      </c>
      <c r="L13" s="77">
        <v>378</v>
      </c>
      <c r="M13" s="77">
        <v>724</v>
      </c>
      <c r="N13" s="78">
        <v>1102</v>
      </c>
      <c r="O13" s="77">
        <v>0</v>
      </c>
      <c r="P13" s="77">
        <v>0</v>
      </c>
      <c r="Q13" s="78">
        <v>0</v>
      </c>
      <c r="R13" s="77">
        <v>813</v>
      </c>
      <c r="S13" s="77">
        <v>132</v>
      </c>
      <c r="T13" s="78">
        <v>945</v>
      </c>
      <c r="U13" s="77">
        <v>0</v>
      </c>
      <c r="V13" s="77">
        <v>0</v>
      </c>
      <c r="W13" s="78">
        <v>0</v>
      </c>
      <c r="X13" s="77">
        <v>0</v>
      </c>
      <c r="Y13" s="77">
        <v>0</v>
      </c>
      <c r="Z13" s="78">
        <v>0</v>
      </c>
      <c r="AA13" s="78">
        <v>1191</v>
      </c>
      <c r="AB13" s="78">
        <v>856</v>
      </c>
      <c r="AC13" s="78">
        <v>2047</v>
      </c>
    </row>
    <row r="14" spans="1:29" s="73" customFormat="1" ht="21.75" customHeight="1">
      <c r="A14" s="75">
        <v>10</v>
      </c>
      <c r="B14" s="80" t="s">
        <v>8</v>
      </c>
      <c r="C14" s="77">
        <v>7278</v>
      </c>
      <c r="D14" s="77">
        <v>6132</v>
      </c>
      <c r="E14" s="78">
        <v>13410</v>
      </c>
      <c r="F14" s="77">
        <v>454</v>
      </c>
      <c r="G14" s="77">
        <v>521</v>
      </c>
      <c r="H14" s="78">
        <v>975</v>
      </c>
      <c r="I14" s="77">
        <v>55456</v>
      </c>
      <c r="J14" s="77">
        <v>57949</v>
      </c>
      <c r="K14" s="78">
        <v>113405</v>
      </c>
      <c r="L14" s="77">
        <v>358147</v>
      </c>
      <c r="M14" s="77">
        <v>314965</v>
      </c>
      <c r="N14" s="78">
        <v>673112</v>
      </c>
      <c r="O14" s="77">
        <v>5257</v>
      </c>
      <c r="P14" s="77">
        <v>2817</v>
      </c>
      <c r="Q14" s="78">
        <v>8074</v>
      </c>
      <c r="R14" s="77">
        <v>24297</v>
      </c>
      <c r="S14" s="77">
        <v>11018</v>
      </c>
      <c r="T14" s="78">
        <v>35315</v>
      </c>
      <c r="U14" s="77">
        <v>2907</v>
      </c>
      <c r="V14" s="77">
        <v>1631</v>
      </c>
      <c r="W14" s="78">
        <v>4538</v>
      </c>
      <c r="X14" s="77">
        <v>1901</v>
      </c>
      <c r="Y14" s="77">
        <v>747</v>
      </c>
      <c r="Z14" s="78">
        <v>2648</v>
      </c>
      <c r="AA14" s="78">
        <v>455697</v>
      </c>
      <c r="AB14" s="78">
        <v>395780</v>
      </c>
      <c r="AC14" s="78">
        <v>851477</v>
      </c>
    </row>
    <row r="15" spans="1:29" s="73" customFormat="1" ht="21.75" customHeight="1">
      <c r="A15" s="75">
        <v>11</v>
      </c>
      <c r="B15" s="80" t="s">
        <v>9</v>
      </c>
      <c r="C15" s="77">
        <v>20</v>
      </c>
      <c r="D15" s="77">
        <v>29</v>
      </c>
      <c r="E15" s="78">
        <v>49</v>
      </c>
      <c r="F15" s="77">
        <v>0</v>
      </c>
      <c r="G15" s="77">
        <v>0</v>
      </c>
      <c r="H15" s="78">
        <v>0</v>
      </c>
      <c r="I15" s="77">
        <v>1664</v>
      </c>
      <c r="J15" s="77">
        <v>3472</v>
      </c>
      <c r="K15" s="78">
        <v>5136</v>
      </c>
      <c r="L15" s="77">
        <v>12557</v>
      </c>
      <c r="M15" s="77">
        <v>17800</v>
      </c>
      <c r="N15" s="78">
        <v>30357</v>
      </c>
      <c r="O15" s="77">
        <v>694</v>
      </c>
      <c r="P15" s="77">
        <v>337</v>
      </c>
      <c r="Q15" s="78">
        <v>1031</v>
      </c>
      <c r="R15" s="77">
        <v>2158</v>
      </c>
      <c r="S15" s="77">
        <v>755</v>
      </c>
      <c r="T15" s="78">
        <v>2913</v>
      </c>
      <c r="U15" s="77">
        <v>2</v>
      </c>
      <c r="V15" s="77">
        <v>25</v>
      </c>
      <c r="W15" s="78">
        <v>27</v>
      </c>
      <c r="X15" s="77">
        <v>47</v>
      </c>
      <c r="Y15" s="77">
        <v>93</v>
      </c>
      <c r="Z15" s="78">
        <v>140</v>
      </c>
      <c r="AA15" s="78">
        <v>17142</v>
      </c>
      <c r="AB15" s="78">
        <v>22511</v>
      </c>
      <c r="AC15" s="78">
        <v>39653</v>
      </c>
    </row>
    <row r="16" spans="1:29" s="73" customFormat="1" ht="21.75" customHeight="1">
      <c r="A16" s="75">
        <v>12</v>
      </c>
      <c r="B16" s="80" t="s">
        <v>10</v>
      </c>
      <c r="C16" s="77">
        <v>1614</v>
      </c>
      <c r="D16" s="77">
        <v>821</v>
      </c>
      <c r="E16" s="78">
        <v>2435</v>
      </c>
      <c r="F16" s="77">
        <v>312</v>
      </c>
      <c r="G16" s="77">
        <v>299</v>
      </c>
      <c r="H16" s="78">
        <v>611</v>
      </c>
      <c r="I16" s="77">
        <v>70758</v>
      </c>
      <c r="J16" s="77">
        <v>62072</v>
      </c>
      <c r="K16" s="78">
        <v>132830</v>
      </c>
      <c r="L16" s="77">
        <v>558292</v>
      </c>
      <c r="M16" s="77">
        <v>428262</v>
      </c>
      <c r="N16" s="78">
        <v>986554</v>
      </c>
      <c r="O16" s="77">
        <v>7088</v>
      </c>
      <c r="P16" s="77">
        <v>4127</v>
      </c>
      <c r="Q16" s="78">
        <v>11215</v>
      </c>
      <c r="R16" s="77">
        <v>111294</v>
      </c>
      <c r="S16" s="77">
        <v>30273</v>
      </c>
      <c r="T16" s="78">
        <v>141567</v>
      </c>
      <c r="U16" s="77">
        <v>10090</v>
      </c>
      <c r="V16" s="77">
        <v>12300</v>
      </c>
      <c r="W16" s="78">
        <v>22390</v>
      </c>
      <c r="X16" s="77">
        <v>4685</v>
      </c>
      <c r="Y16" s="77">
        <v>4978</v>
      </c>
      <c r="Z16" s="78">
        <v>9663</v>
      </c>
      <c r="AA16" s="78">
        <v>764133</v>
      </c>
      <c r="AB16" s="78">
        <v>543132</v>
      </c>
      <c r="AC16" s="78">
        <v>1307265</v>
      </c>
    </row>
    <row r="17" spans="1:31" s="73" customFormat="1" ht="21.75" customHeight="1">
      <c r="A17" s="75">
        <v>13</v>
      </c>
      <c r="B17" s="80" t="s">
        <v>11</v>
      </c>
      <c r="C17" s="77">
        <v>1025</v>
      </c>
      <c r="D17" s="77">
        <v>1136</v>
      </c>
      <c r="E17" s="78">
        <v>2161</v>
      </c>
      <c r="F17" s="77">
        <v>338</v>
      </c>
      <c r="G17" s="77">
        <v>413</v>
      </c>
      <c r="H17" s="78">
        <v>751</v>
      </c>
      <c r="I17" s="77">
        <v>36686</v>
      </c>
      <c r="J17" s="77">
        <v>48334</v>
      </c>
      <c r="K17" s="78">
        <v>85020</v>
      </c>
      <c r="L17" s="77">
        <v>380176</v>
      </c>
      <c r="M17" s="77">
        <v>316407</v>
      </c>
      <c r="N17" s="78">
        <v>696583</v>
      </c>
      <c r="O17" s="77">
        <v>2476</v>
      </c>
      <c r="P17" s="77">
        <v>1135</v>
      </c>
      <c r="Q17" s="78">
        <v>3611</v>
      </c>
      <c r="R17" s="77">
        <v>74528</v>
      </c>
      <c r="S17" s="77">
        <v>15865</v>
      </c>
      <c r="T17" s="78">
        <v>90393</v>
      </c>
      <c r="U17" s="77">
        <v>987</v>
      </c>
      <c r="V17" s="77">
        <v>1211</v>
      </c>
      <c r="W17" s="78">
        <v>2198</v>
      </c>
      <c r="X17" s="77">
        <v>1930</v>
      </c>
      <c r="Y17" s="77">
        <v>1717</v>
      </c>
      <c r="Z17" s="78">
        <v>3647</v>
      </c>
      <c r="AA17" s="78">
        <v>498146</v>
      </c>
      <c r="AB17" s="78">
        <v>386218</v>
      </c>
      <c r="AC17" s="78">
        <v>884364</v>
      </c>
    </row>
    <row r="18" spans="1:31" s="73" customFormat="1" ht="21.75" customHeight="1">
      <c r="A18" s="75">
        <v>14</v>
      </c>
      <c r="B18" s="80" t="s">
        <v>12</v>
      </c>
      <c r="C18" s="77">
        <v>504</v>
      </c>
      <c r="D18" s="77">
        <v>460</v>
      </c>
      <c r="E18" s="78">
        <v>964</v>
      </c>
      <c r="F18" s="77">
        <v>176</v>
      </c>
      <c r="G18" s="77">
        <v>248</v>
      </c>
      <c r="H18" s="78">
        <v>424</v>
      </c>
      <c r="I18" s="77">
        <v>12137</v>
      </c>
      <c r="J18" s="77">
        <v>13133</v>
      </c>
      <c r="K18" s="78">
        <v>25270</v>
      </c>
      <c r="L18" s="77">
        <v>73454</v>
      </c>
      <c r="M18" s="77">
        <v>78798</v>
      </c>
      <c r="N18" s="78">
        <v>152252</v>
      </c>
      <c r="O18" s="77">
        <v>687</v>
      </c>
      <c r="P18" s="77">
        <v>587</v>
      </c>
      <c r="Q18" s="78">
        <v>1274</v>
      </c>
      <c r="R18" s="77">
        <v>12239</v>
      </c>
      <c r="S18" s="77">
        <v>5317</v>
      </c>
      <c r="T18" s="78">
        <v>17556</v>
      </c>
      <c r="U18" s="77">
        <v>492</v>
      </c>
      <c r="V18" s="77">
        <v>478</v>
      </c>
      <c r="W18" s="78">
        <v>970</v>
      </c>
      <c r="X18" s="77">
        <v>335</v>
      </c>
      <c r="Y18" s="77">
        <v>120</v>
      </c>
      <c r="Z18" s="78">
        <v>455</v>
      </c>
      <c r="AA18" s="78">
        <v>100024</v>
      </c>
      <c r="AB18" s="78">
        <v>99141</v>
      </c>
      <c r="AC18" s="78">
        <v>199165</v>
      </c>
    </row>
    <row r="19" spans="1:31" s="73" customFormat="1" ht="21.75" customHeight="1">
      <c r="A19" s="75">
        <v>15</v>
      </c>
      <c r="B19" s="80" t="s">
        <v>13</v>
      </c>
      <c r="C19" s="77">
        <v>452</v>
      </c>
      <c r="D19" s="77">
        <v>327</v>
      </c>
      <c r="E19" s="78">
        <v>779</v>
      </c>
      <c r="F19" s="77">
        <v>242</v>
      </c>
      <c r="G19" s="77">
        <v>240</v>
      </c>
      <c r="H19" s="78">
        <v>482</v>
      </c>
      <c r="I19" s="77">
        <v>27866</v>
      </c>
      <c r="J19" s="77">
        <v>30819</v>
      </c>
      <c r="K19" s="78">
        <v>58685</v>
      </c>
      <c r="L19" s="77">
        <v>144723</v>
      </c>
      <c r="M19" s="77">
        <v>151112</v>
      </c>
      <c r="N19" s="78">
        <v>295835</v>
      </c>
      <c r="O19" s="77">
        <v>1375</v>
      </c>
      <c r="P19" s="77">
        <v>576</v>
      </c>
      <c r="Q19" s="78">
        <v>1951</v>
      </c>
      <c r="R19" s="77">
        <v>605</v>
      </c>
      <c r="S19" s="77">
        <v>708</v>
      </c>
      <c r="T19" s="78">
        <v>1313</v>
      </c>
      <c r="U19" s="77">
        <v>1</v>
      </c>
      <c r="V19" s="77">
        <v>0</v>
      </c>
      <c r="W19" s="78">
        <v>1</v>
      </c>
      <c r="X19" s="77">
        <v>581</v>
      </c>
      <c r="Y19" s="77">
        <v>672</v>
      </c>
      <c r="Z19" s="78">
        <v>1253</v>
      </c>
      <c r="AA19" s="78">
        <v>175845</v>
      </c>
      <c r="AB19" s="78">
        <v>184454</v>
      </c>
      <c r="AC19" s="78">
        <v>360299</v>
      </c>
    </row>
    <row r="20" spans="1:31" s="73" customFormat="1" ht="21.75" customHeight="1">
      <c r="A20" s="75">
        <v>16</v>
      </c>
      <c r="B20" s="80" t="s">
        <v>14</v>
      </c>
      <c r="C20" s="77">
        <v>292</v>
      </c>
      <c r="D20" s="77">
        <v>172</v>
      </c>
      <c r="E20" s="78">
        <v>464</v>
      </c>
      <c r="F20" s="77">
        <v>78</v>
      </c>
      <c r="G20" s="77">
        <v>132</v>
      </c>
      <c r="H20" s="78">
        <v>210</v>
      </c>
      <c r="I20" s="77">
        <v>22502</v>
      </c>
      <c r="J20" s="77">
        <v>21733</v>
      </c>
      <c r="K20" s="78">
        <v>44235</v>
      </c>
      <c r="L20" s="77">
        <v>199555</v>
      </c>
      <c r="M20" s="77">
        <v>187473</v>
      </c>
      <c r="N20" s="78">
        <v>387028</v>
      </c>
      <c r="O20" s="77">
        <v>2649</v>
      </c>
      <c r="P20" s="77">
        <v>894</v>
      </c>
      <c r="Q20" s="78">
        <v>3543</v>
      </c>
      <c r="R20" s="77">
        <v>1505</v>
      </c>
      <c r="S20" s="77">
        <v>653</v>
      </c>
      <c r="T20" s="78">
        <v>2158</v>
      </c>
      <c r="U20" s="77">
        <v>155</v>
      </c>
      <c r="V20" s="77">
        <v>156</v>
      </c>
      <c r="W20" s="78">
        <v>311</v>
      </c>
      <c r="X20" s="77">
        <v>1229</v>
      </c>
      <c r="Y20" s="77">
        <v>586</v>
      </c>
      <c r="Z20" s="78">
        <v>1815</v>
      </c>
      <c r="AA20" s="78">
        <v>227965</v>
      </c>
      <c r="AB20" s="78">
        <v>211799</v>
      </c>
      <c r="AC20" s="78">
        <v>439764</v>
      </c>
    </row>
    <row r="21" spans="1:31" s="73" customFormat="1" ht="21.75" customHeight="1">
      <c r="A21" s="75">
        <v>17</v>
      </c>
      <c r="B21" s="80" t="s">
        <v>15</v>
      </c>
      <c r="C21" s="77">
        <v>4760</v>
      </c>
      <c r="D21" s="77">
        <v>2628</v>
      </c>
      <c r="E21" s="78">
        <v>7388</v>
      </c>
      <c r="F21" s="77">
        <v>351</v>
      </c>
      <c r="G21" s="77">
        <v>397</v>
      </c>
      <c r="H21" s="78">
        <v>748</v>
      </c>
      <c r="I21" s="77">
        <v>131441</v>
      </c>
      <c r="J21" s="77">
        <v>118272</v>
      </c>
      <c r="K21" s="78">
        <v>249713</v>
      </c>
      <c r="L21" s="77">
        <v>689204</v>
      </c>
      <c r="M21" s="77">
        <v>655035</v>
      </c>
      <c r="N21" s="78">
        <v>1344239</v>
      </c>
      <c r="O21" s="77">
        <v>4035</v>
      </c>
      <c r="P21" s="77">
        <v>3484</v>
      </c>
      <c r="Q21" s="78">
        <v>7519</v>
      </c>
      <c r="R21" s="77">
        <v>151244</v>
      </c>
      <c r="S21" s="77">
        <v>89289</v>
      </c>
      <c r="T21" s="78">
        <v>240533</v>
      </c>
      <c r="U21" s="77">
        <v>1765</v>
      </c>
      <c r="V21" s="77">
        <v>2229</v>
      </c>
      <c r="W21" s="78">
        <v>3994</v>
      </c>
      <c r="X21" s="77">
        <v>3224</v>
      </c>
      <c r="Y21" s="77">
        <v>2221</v>
      </c>
      <c r="Z21" s="78">
        <v>5445</v>
      </c>
      <c r="AA21" s="78">
        <v>986024</v>
      </c>
      <c r="AB21" s="78">
        <v>873555</v>
      </c>
      <c r="AC21" s="78">
        <v>1859579</v>
      </c>
    </row>
    <row r="22" spans="1:31" s="73" customFormat="1" ht="21.75" customHeight="1">
      <c r="A22" s="75">
        <v>18</v>
      </c>
      <c r="B22" s="80" t="s">
        <v>16</v>
      </c>
      <c r="C22" s="77">
        <v>1661</v>
      </c>
      <c r="D22" s="77">
        <v>2141</v>
      </c>
      <c r="E22" s="78">
        <v>3802</v>
      </c>
      <c r="F22" s="77">
        <v>233</v>
      </c>
      <c r="G22" s="77">
        <v>507</v>
      </c>
      <c r="H22" s="78">
        <v>740</v>
      </c>
      <c r="I22" s="77">
        <v>31239</v>
      </c>
      <c r="J22" s="77">
        <v>59147</v>
      </c>
      <c r="K22" s="78">
        <v>90386</v>
      </c>
      <c r="L22" s="77">
        <v>216060</v>
      </c>
      <c r="M22" s="77">
        <v>303868</v>
      </c>
      <c r="N22" s="78">
        <v>519928</v>
      </c>
      <c r="O22" s="77">
        <v>9870</v>
      </c>
      <c r="P22" s="77">
        <v>584</v>
      </c>
      <c r="Q22" s="78">
        <v>10454</v>
      </c>
      <c r="R22" s="77">
        <v>28083</v>
      </c>
      <c r="S22" s="77">
        <v>32654</v>
      </c>
      <c r="T22" s="78">
        <v>60737</v>
      </c>
      <c r="U22" s="77">
        <v>732</v>
      </c>
      <c r="V22" s="77">
        <v>6121</v>
      </c>
      <c r="W22" s="78">
        <v>6853</v>
      </c>
      <c r="X22" s="77">
        <v>1063</v>
      </c>
      <c r="Y22" s="77">
        <v>1083</v>
      </c>
      <c r="Z22" s="78">
        <v>2146</v>
      </c>
      <c r="AA22" s="78">
        <v>288941</v>
      </c>
      <c r="AB22" s="78">
        <v>406105</v>
      </c>
      <c r="AC22" s="78">
        <v>695046</v>
      </c>
    </row>
    <row r="23" spans="1:31" s="73" customFormat="1" ht="21.75" customHeight="1">
      <c r="A23" s="75">
        <v>19</v>
      </c>
      <c r="B23" s="80" t="s">
        <v>82</v>
      </c>
      <c r="C23" s="77">
        <v>0</v>
      </c>
      <c r="D23" s="77">
        <v>0</v>
      </c>
      <c r="E23" s="78">
        <v>0</v>
      </c>
      <c r="F23" s="77">
        <v>0</v>
      </c>
      <c r="G23" s="77">
        <v>0</v>
      </c>
      <c r="H23" s="78">
        <v>0</v>
      </c>
      <c r="I23" s="77">
        <v>6</v>
      </c>
      <c r="J23" s="77">
        <v>19</v>
      </c>
      <c r="K23" s="78">
        <v>25</v>
      </c>
      <c r="L23" s="77">
        <v>218</v>
      </c>
      <c r="M23" s="77">
        <v>560</v>
      </c>
      <c r="N23" s="78">
        <v>778</v>
      </c>
      <c r="O23" s="77">
        <v>0</v>
      </c>
      <c r="P23" s="77">
        <v>0</v>
      </c>
      <c r="Q23" s="78">
        <v>0</v>
      </c>
      <c r="R23" s="77">
        <v>0</v>
      </c>
      <c r="S23" s="77">
        <v>0</v>
      </c>
      <c r="T23" s="78">
        <v>0</v>
      </c>
      <c r="U23" s="77">
        <v>0</v>
      </c>
      <c r="V23" s="77">
        <v>0</v>
      </c>
      <c r="W23" s="78">
        <v>0</v>
      </c>
      <c r="X23" s="77">
        <v>0</v>
      </c>
      <c r="Y23" s="77">
        <v>0</v>
      </c>
      <c r="Z23" s="78">
        <v>0</v>
      </c>
      <c r="AA23" s="78">
        <v>224</v>
      </c>
      <c r="AB23" s="78">
        <v>579</v>
      </c>
      <c r="AC23" s="78">
        <v>803</v>
      </c>
    </row>
    <row r="24" spans="1:31" s="73" customFormat="1" ht="21.75" customHeight="1">
      <c r="A24" s="75">
        <v>20</v>
      </c>
      <c r="B24" s="80" t="s">
        <v>17</v>
      </c>
      <c r="C24" s="77">
        <v>1814</v>
      </c>
      <c r="D24" s="77">
        <v>1115</v>
      </c>
      <c r="E24" s="78">
        <v>2929</v>
      </c>
      <c r="F24" s="77">
        <v>1214</v>
      </c>
      <c r="G24" s="77">
        <v>1043</v>
      </c>
      <c r="H24" s="78">
        <v>2257</v>
      </c>
      <c r="I24" s="77">
        <v>121210</v>
      </c>
      <c r="J24" s="77">
        <v>89740</v>
      </c>
      <c r="K24" s="78">
        <v>210950</v>
      </c>
      <c r="L24" s="77">
        <v>760150</v>
      </c>
      <c r="M24" s="77">
        <v>498412</v>
      </c>
      <c r="N24" s="78">
        <v>1258562</v>
      </c>
      <c r="O24" s="77">
        <v>53404</v>
      </c>
      <c r="P24" s="77">
        <v>6199</v>
      </c>
      <c r="Q24" s="78">
        <v>59603</v>
      </c>
      <c r="R24" s="77">
        <v>102093</v>
      </c>
      <c r="S24" s="77">
        <v>12908</v>
      </c>
      <c r="T24" s="78">
        <v>115001</v>
      </c>
      <c r="U24" s="77">
        <v>572</v>
      </c>
      <c r="V24" s="77">
        <v>687</v>
      </c>
      <c r="W24" s="78">
        <v>1259</v>
      </c>
      <c r="X24" s="77">
        <v>1506</v>
      </c>
      <c r="Y24" s="77">
        <v>747</v>
      </c>
      <c r="Z24" s="78">
        <v>2253</v>
      </c>
      <c r="AA24" s="78">
        <v>1041963</v>
      </c>
      <c r="AB24" s="78">
        <v>610851</v>
      </c>
      <c r="AC24" s="78">
        <v>1652814</v>
      </c>
      <c r="AE24" s="79"/>
    </row>
    <row r="25" spans="1:31" s="73" customFormat="1" ht="21.75" customHeight="1">
      <c r="A25" s="75">
        <v>21</v>
      </c>
      <c r="B25" s="80" t="s">
        <v>18</v>
      </c>
      <c r="C25" s="77">
        <v>3716</v>
      </c>
      <c r="D25" s="77">
        <v>1967</v>
      </c>
      <c r="E25" s="78">
        <v>5683</v>
      </c>
      <c r="F25" s="77">
        <v>1416</v>
      </c>
      <c r="G25" s="77">
        <v>959</v>
      </c>
      <c r="H25" s="78">
        <v>2375</v>
      </c>
      <c r="I25" s="77">
        <v>182974</v>
      </c>
      <c r="J25" s="77">
        <v>138809</v>
      </c>
      <c r="K25" s="78">
        <v>321783</v>
      </c>
      <c r="L25" s="77">
        <v>1304549</v>
      </c>
      <c r="M25" s="77">
        <v>994472</v>
      </c>
      <c r="N25" s="78">
        <v>2299021</v>
      </c>
      <c r="O25" s="77">
        <v>11453</v>
      </c>
      <c r="P25" s="77">
        <v>5673</v>
      </c>
      <c r="Q25" s="78">
        <v>17126</v>
      </c>
      <c r="R25" s="77">
        <v>271282</v>
      </c>
      <c r="S25" s="77">
        <v>152741</v>
      </c>
      <c r="T25" s="78">
        <v>424023</v>
      </c>
      <c r="U25" s="77">
        <v>2654</v>
      </c>
      <c r="V25" s="77">
        <v>3475</v>
      </c>
      <c r="W25" s="78">
        <v>6129</v>
      </c>
      <c r="X25" s="77">
        <v>2656</v>
      </c>
      <c r="Y25" s="77">
        <v>2029</v>
      </c>
      <c r="Z25" s="78">
        <v>4685</v>
      </c>
      <c r="AA25" s="78">
        <v>1780700</v>
      </c>
      <c r="AB25" s="78">
        <v>1300125</v>
      </c>
      <c r="AC25" s="78">
        <v>3080825</v>
      </c>
      <c r="AE25" s="79"/>
    </row>
    <row r="26" spans="1:31" s="73" customFormat="1" ht="21.75" customHeight="1">
      <c r="A26" s="75">
        <v>22</v>
      </c>
      <c r="B26" s="80" t="s">
        <v>19</v>
      </c>
      <c r="C26" s="77">
        <v>465</v>
      </c>
      <c r="D26" s="77">
        <v>450</v>
      </c>
      <c r="E26" s="78">
        <v>915</v>
      </c>
      <c r="F26" s="77">
        <v>0</v>
      </c>
      <c r="G26" s="77">
        <v>12</v>
      </c>
      <c r="H26" s="78">
        <v>12</v>
      </c>
      <c r="I26" s="77">
        <v>2478</v>
      </c>
      <c r="J26" s="77">
        <v>2426</v>
      </c>
      <c r="K26" s="78">
        <v>4904</v>
      </c>
      <c r="L26" s="77">
        <v>41666</v>
      </c>
      <c r="M26" s="77">
        <v>40463</v>
      </c>
      <c r="N26" s="78">
        <v>82129</v>
      </c>
      <c r="O26" s="77">
        <v>57</v>
      </c>
      <c r="P26" s="77">
        <v>34</v>
      </c>
      <c r="Q26" s="78">
        <v>91</v>
      </c>
      <c r="R26" s="77">
        <v>381</v>
      </c>
      <c r="S26" s="77">
        <v>142</v>
      </c>
      <c r="T26" s="78">
        <v>523</v>
      </c>
      <c r="U26" s="77">
        <v>34</v>
      </c>
      <c r="V26" s="77">
        <v>93</v>
      </c>
      <c r="W26" s="78">
        <v>127</v>
      </c>
      <c r="X26" s="77">
        <v>0</v>
      </c>
      <c r="Y26" s="77">
        <v>0</v>
      </c>
      <c r="Z26" s="78">
        <v>0</v>
      </c>
      <c r="AA26" s="78">
        <v>45081</v>
      </c>
      <c r="AB26" s="78">
        <v>43620</v>
      </c>
      <c r="AC26" s="78">
        <v>88701</v>
      </c>
    </row>
    <row r="27" spans="1:31" s="73" customFormat="1" ht="21.75" customHeight="1">
      <c r="A27" s="75">
        <v>23</v>
      </c>
      <c r="B27" s="80" t="s">
        <v>20</v>
      </c>
      <c r="C27" s="77">
        <v>145</v>
      </c>
      <c r="D27" s="77">
        <v>147</v>
      </c>
      <c r="E27" s="78">
        <v>292</v>
      </c>
      <c r="F27" s="77">
        <v>27</v>
      </c>
      <c r="G27" s="77">
        <v>25</v>
      </c>
      <c r="H27" s="78">
        <v>52</v>
      </c>
      <c r="I27" s="77">
        <v>2248</v>
      </c>
      <c r="J27" s="77">
        <v>3071</v>
      </c>
      <c r="K27" s="78">
        <v>5319</v>
      </c>
      <c r="L27" s="77">
        <v>28438</v>
      </c>
      <c r="M27" s="77">
        <v>30074</v>
      </c>
      <c r="N27" s="78">
        <v>58512</v>
      </c>
      <c r="O27" s="77">
        <v>188</v>
      </c>
      <c r="P27" s="77">
        <v>78</v>
      </c>
      <c r="Q27" s="78">
        <v>266</v>
      </c>
      <c r="R27" s="77">
        <v>809</v>
      </c>
      <c r="S27" s="77">
        <v>1387</v>
      </c>
      <c r="T27" s="78">
        <v>2196</v>
      </c>
      <c r="U27" s="77">
        <v>356</v>
      </c>
      <c r="V27" s="77">
        <v>341</v>
      </c>
      <c r="W27" s="78">
        <v>697</v>
      </c>
      <c r="X27" s="77">
        <v>0</v>
      </c>
      <c r="Y27" s="77">
        <v>0</v>
      </c>
      <c r="Z27" s="78">
        <v>0</v>
      </c>
      <c r="AA27" s="78">
        <v>32211</v>
      </c>
      <c r="AB27" s="78">
        <v>35123</v>
      </c>
      <c r="AC27" s="78">
        <v>67334</v>
      </c>
    </row>
    <row r="28" spans="1:31" s="73" customFormat="1" ht="21.75" customHeight="1">
      <c r="A28" s="75">
        <v>24</v>
      </c>
      <c r="B28" s="80" t="s">
        <v>21</v>
      </c>
      <c r="C28" s="77">
        <v>61</v>
      </c>
      <c r="D28" s="77">
        <v>87</v>
      </c>
      <c r="E28" s="78">
        <v>148</v>
      </c>
      <c r="F28" s="77">
        <v>20</v>
      </c>
      <c r="G28" s="77">
        <v>36</v>
      </c>
      <c r="H28" s="78">
        <v>56</v>
      </c>
      <c r="I28" s="77">
        <v>1749</v>
      </c>
      <c r="J28" s="77">
        <v>1579</v>
      </c>
      <c r="K28" s="78">
        <v>3328</v>
      </c>
      <c r="L28" s="77">
        <v>12601</v>
      </c>
      <c r="M28" s="77">
        <v>12078</v>
      </c>
      <c r="N28" s="78">
        <v>24679</v>
      </c>
      <c r="O28" s="77">
        <v>58</v>
      </c>
      <c r="P28" s="77">
        <v>6</v>
      </c>
      <c r="Q28" s="78">
        <v>64</v>
      </c>
      <c r="R28" s="77">
        <v>359</v>
      </c>
      <c r="S28" s="77">
        <v>937</v>
      </c>
      <c r="T28" s="78">
        <v>1296</v>
      </c>
      <c r="U28" s="77">
        <v>5</v>
      </c>
      <c r="V28" s="77">
        <v>20</v>
      </c>
      <c r="W28" s="78">
        <v>25</v>
      </c>
      <c r="X28" s="77">
        <v>0</v>
      </c>
      <c r="Y28" s="77">
        <v>0</v>
      </c>
      <c r="Z28" s="78">
        <v>0</v>
      </c>
      <c r="AA28" s="78">
        <v>14853</v>
      </c>
      <c r="AB28" s="78">
        <v>14743</v>
      </c>
      <c r="AC28" s="78">
        <v>29596</v>
      </c>
    </row>
    <row r="29" spans="1:31" s="73" customFormat="1" ht="21.75" customHeight="1">
      <c r="A29" s="75">
        <v>25</v>
      </c>
      <c r="B29" s="80" t="s">
        <v>22</v>
      </c>
      <c r="C29" s="77">
        <v>67</v>
      </c>
      <c r="D29" s="77">
        <v>60</v>
      </c>
      <c r="E29" s="78">
        <v>127</v>
      </c>
      <c r="F29" s="77">
        <v>0</v>
      </c>
      <c r="G29" s="77">
        <v>0</v>
      </c>
      <c r="H29" s="78">
        <v>0</v>
      </c>
      <c r="I29" s="77">
        <v>3900</v>
      </c>
      <c r="J29" s="77">
        <v>1449</v>
      </c>
      <c r="K29" s="78">
        <v>5349</v>
      </c>
      <c r="L29" s="77">
        <v>16552</v>
      </c>
      <c r="M29" s="77">
        <v>13953</v>
      </c>
      <c r="N29" s="78">
        <v>30505</v>
      </c>
      <c r="O29" s="77">
        <v>28</v>
      </c>
      <c r="P29" s="77">
        <v>54</v>
      </c>
      <c r="Q29" s="78">
        <v>82</v>
      </c>
      <c r="R29" s="77">
        <v>761</v>
      </c>
      <c r="S29" s="77">
        <v>301</v>
      </c>
      <c r="T29" s="78">
        <v>1062</v>
      </c>
      <c r="U29" s="77">
        <v>0</v>
      </c>
      <c r="V29" s="77">
        <v>0</v>
      </c>
      <c r="W29" s="78">
        <v>0</v>
      </c>
      <c r="X29" s="77">
        <v>0</v>
      </c>
      <c r="Y29" s="77">
        <v>0</v>
      </c>
      <c r="Z29" s="78">
        <v>0</v>
      </c>
      <c r="AA29" s="78">
        <v>21308</v>
      </c>
      <c r="AB29" s="78">
        <v>15817</v>
      </c>
      <c r="AC29" s="78">
        <v>37125</v>
      </c>
    </row>
    <row r="30" spans="1:31" s="73" customFormat="1" ht="21.75" customHeight="1">
      <c r="A30" s="75">
        <v>26</v>
      </c>
      <c r="B30" s="80" t="s">
        <v>23</v>
      </c>
      <c r="C30" s="77">
        <v>772</v>
      </c>
      <c r="D30" s="77">
        <v>767</v>
      </c>
      <c r="E30" s="78">
        <v>1539</v>
      </c>
      <c r="F30" s="77">
        <v>354</v>
      </c>
      <c r="G30" s="77">
        <v>525</v>
      </c>
      <c r="H30" s="78">
        <v>879</v>
      </c>
      <c r="I30" s="77">
        <v>28233</v>
      </c>
      <c r="J30" s="77">
        <v>23665</v>
      </c>
      <c r="K30" s="78">
        <v>51898</v>
      </c>
      <c r="L30" s="77">
        <v>345754</v>
      </c>
      <c r="M30" s="77">
        <v>289450</v>
      </c>
      <c r="N30" s="78">
        <v>635204</v>
      </c>
      <c r="O30" s="77">
        <v>1432</v>
      </c>
      <c r="P30" s="77">
        <v>559</v>
      </c>
      <c r="Q30" s="78">
        <v>1991</v>
      </c>
      <c r="R30" s="77">
        <v>51524</v>
      </c>
      <c r="S30" s="77">
        <v>11423</v>
      </c>
      <c r="T30" s="78">
        <v>62947</v>
      </c>
      <c r="U30" s="77">
        <v>5983</v>
      </c>
      <c r="V30" s="77">
        <v>5985</v>
      </c>
      <c r="W30" s="78">
        <v>11968</v>
      </c>
      <c r="X30" s="77">
        <v>408</v>
      </c>
      <c r="Y30" s="77">
        <v>266</v>
      </c>
      <c r="Z30" s="78">
        <v>674</v>
      </c>
      <c r="AA30" s="78">
        <v>434460</v>
      </c>
      <c r="AB30" s="78">
        <v>332640</v>
      </c>
      <c r="AC30" s="78">
        <v>767100</v>
      </c>
    </row>
    <row r="31" spans="1:31" s="73" customFormat="1" ht="21.75" customHeight="1">
      <c r="A31" s="75">
        <v>27</v>
      </c>
      <c r="B31" s="80" t="s">
        <v>24</v>
      </c>
      <c r="C31" s="77">
        <v>300</v>
      </c>
      <c r="D31" s="77">
        <v>169</v>
      </c>
      <c r="E31" s="78">
        <v>469</v>
      </c>
      <c r="F31" s="77">
        <v>24</v>
      </c>
      <c r="G31" s="77">
        <v>57</v>
      </c>
      <c r="H31" s="78">
        <v>81</v>
      </c>
      <c r="I31" s="77">
        <v>7193</v>
      </c>
      <c r="J31" s="77">
        <v>5300</v>
      </c>
      <c r="K31" s="78">
        <v>12493</v>
      </c>
      <c r="L31" s="77">
        <v>18129</v>
      </c>
      <c r="M31" s="77">
        <v>21041</v>
      </c>
      <c r="N31" s="78">
        <v>39170</v>
      </c>
      <c r="O31" s="77">
        <v>183</v>
      </c>
      <c r="P31" s="77">
        <v>131</v>
      </c>
      <c r="Q31" s="78">
        <v>314</v>
      </c>
      <c r="R31" s="77">
        <v>4632</v>
      </c>
      <c r="S31" s="77">
        <v>1782</v>
      </c>
      <c r="T31" s="78">
        <v>6414</v>
      </c>
      <c r="U31" s="77">
        <v>15</v>
      </c>
      <c r="V31" s="77">
        <v>129</v>
      </c>
      <c r="W31" s="78">
        <v>144</v>
      </c>
      <c r="X31" s="77">
        <v>400</v>
      </c>
      <c r="Y31" s="77">
        <v>317</v>
      </c>
      <c r="Z31" s="78">
        <v>717</v>
      </c>
      <c r="AA31" s="78">
        <v>30876</v>
      </c>
      <c r="AB31" s="78">
        <v>28926</v>
      </c>
      <c r="AC31" s="78">
        <v>59802</v>
      </c>
    </row>
    <row r="32" spans="1:31" s="73" customFormat="1" ht="21.75" customHeight="1">
      <c r="A32" s="75">
        <v>28</v>
      </c>
      <c r="B32" s="80" t="s">
        <v>25</v>
      </c>
      <c r="C32" s="77">
        <v>1046</v>
      </c>
      <c r="D32" s="77">
        <v>1072</v>
      </c>
      <c r="E32" s="78">
        <v>2118</v>
      </c>
      <c r="F32" s="77">
        <v>304</v>
      </c>
      <c r="G32" s="77">
        <v>436</v>
      </c>
      <c r="H32" s="78">
        <v>740</v>
      </c>
      <c r="I32" s="77">
        <v>31114</v>
      </c>
      <c r="J32" s="77">
        <v>61831</v>
      </c>
      <c r="K32" s="78">
        <v>92945</v>
      </c>
      <c r="L32" s="77">
        <v>284109</v>
      </c>
      <c r="M32" s="77">
        <v>306436</v>
      </c>
      <c r="N32" s="78">
        <v>590545</v>
      </c>
      <c r="O32" s="77">
        <v>1463</v>
      </c>
      <c r="P32" s="77">
        <v>2200</v>
      </c>
      <c r="Q32" s="78">
        <v>3663</v>
      </c>
      <c r="R32" s="77">
        <v>86691</v>
      </c>
      <c r="S32" s="77">
        <v>21353</v>
      </c>
      <c r="T32" s="78">
        <v>108044</v>
      </c>
      <c r="U32" s="77">
        <v>1188</v>
      </c>
      <c r="V32" s="77">
        <v>766</v>
      </c>
      <c r="W32" s="78">
        <v>1954</v>
      </c>
      <c r="X32" s="77">
        <v>6163</v>
      </c>
      <c r="Y32" s="77">
        <v>1972</v>
      </c>
      <c r="Z32" s="78">
        <v>8135</v>
      </c>
      <c r="AA32" s="78">
        <v>412078</v>
      </c>
      <c r="AB32" s="78">
        <v>396066</v>
      </c>
      <c r="AC32" s="78">
        <v>808144</v>
      </c>
    </row>
    <row r="33" spans="1:29" s="73" customFormat="1" ht="21.75" customHeight="1">
      <c r="A33" s="75">
        <v>29</v>
      </c>
      <c r="B33" s="80" t="s">
        <v>26</v>
      </c>
      <c r="C33" s="77">
        <v>2293</v>
      </c>
      <c r="D33" s="77">
        <v>3008</v>
      </c>
      <c r="E33" s="78">
        <v>5301</v>
      </c>
      <c r="F33" s="77">
        <v>660</v>
      </c>
      <c r="G33" s="77">
        <v>622</v>
      </c>
      <c r="H33" s="78">
        <v>1282</v>
      </c>
      <c r="I33" s="77">
        <v>83456</v>
      </c>
      <c r="J33" s="77">
        <v>62544</v>
      </c>
      <c r="K33" s="78">
        <v>146000</v>
      </c>
      <c r="L33" s="77">
        <v>796769</v>
      </c>
      <c r="M33" s="77">
        <v>501021</v>
      </c>
      <c r="N33" s="78">
        <v>1297790</v>
      </c>
      <c r="O33" s="77">
        <v>5237</v>
      </c>
      <c r="P33" s="77">
        <v>2237</v>
      </c>
      <c r="Q33" s="78">
        <v>7474</v>
      </c>
      <c r="R33" s="77">
        <v>47007</v>
      </c>
      <c r="S33" s="77">
        <v>10759</v>
      </c>
      <c r="T33" s="78">
        <v>57766</v>
      </c>
      <c r="U33" s="77">
        <v>3972</v>
      </c>
      <c r="V33" s="77">
        <v>5233</v>
      </c>
      <c r="W33" s="78">
        <v>9205</v>
      </c>
      <c r="X33" s="77">
        <v>3568</v>
      </c>
      <c r="Y33" s="77">
        <v>1982</v>
      </c>
      <c r="Z33" s="78">
        <v>5550</v>
      </c>
      <c r="AA33" s="78">
        <v>942962</v>
      </c>
      <c r="AB33" s="78">
        <v>587406</v>
      </c>
      <c r="AC33" s="78">
        <v>1530368</v>
      </c>
    </row>
    <row r="34" spans="1:29" s="73" customFormat="1" ht="21.75" customHeight="1">
      <c r="A34" s="75">
        <v>30</v>
      </c>
      <c r="B34" s="80" t="s">
        <v>27</v>
      </c>
      <c r="C34" s="77">
        <v>10</v>
      </c>
      <c r="D34" s="77">
        <v>7</v>
      </c>
      <c r="E34" s="78">
        <v>17</v>
      </c>
      <c r="F34" s="77">
        <v>39</v>
      </c>
      <c r="G34" s="77">
        <v>32</v>
      </c>
      <c r="H34" s="78">
        <v>71</v>
      </c>
      <c r="I34" s="77">
        <v>1963</v>
      </c>
      <c r="J34" s="77">
        <v>2384</v>
      </c>
      <c r="K34" s="78">
        <v>4347</v>
      </c>
      <c r="L34" s="77">
        <v>6267</v>
      </c>
      <c r="M34" s="77">
        <v>7319</v>
      </c>
      <c r="N34" s="78">
        <v>13586</v>
      </c>
      <c r="O34" s="77">
        <v>16</v>
      </c>
      <c r="P34" s="77">
        <v>11</v>
      </c>
      <c r="Q34" s="78">
        <v>27</v>
      </c>
      <c r="R34" s="77">
        <v>576</v>
      </c>
      <c r="S34" s="77">
        <v>392</v>
      </c>
      <c r="T34" s="78">
        <v>968</v>
      </c>
      <c r="U34" s="77">
        <v>0</v>
      </c>
      <c r="V34" s="77">
        <v>40</v>
      </c>
      <c r="W34" s="78">
        <v>40</v>
      </c>
      <c r="X34" s="77">
        <v>184</v>
      </c>
      <c r="Y34" s="77">
        <v>213</v>
      </c>
      <c r="Z34" s="78">
        <v>397</v>
      </c>
      <c r="AA34" s="78">
        <v>9055</v>
      </c>
      <c r="AB34" s="78">
        <v>10398</v>
      </c>
      <c r="AC34" s="78">
        <v>19453</v>
      </c>
    </row>
    <row r="35" spans="1:29" s="73" customFormat="1" ht="21.75" customHeight="1">
      <c r="A35" s="75">
        <v>31</v>
      </c>
      <c r="B35" s="80" t="s">
        <v>28</v>
      </c>
      <c r="C35" s="77">
        <v>8555</v>
      </c>
      <c r="D35" s="77">
        <v>6502</v>
      </c>
      <c r="E35" s="78">
        <v>15057</v>
      </c>
      <c r="F35" s="77">
        <v>5080</v>
      </c>
      <c r="G35" s="77">
        <v>8735</v>
      </c>
      <c r="H35" s="78">
        <v>13815</v>
      </c>
      <c r="I35" s="77">
        <v>236558</v>
      </c>
      <c r="J35" s="77">
        <v>265520</v>
      </c>
      <c r="K35" s="78">
        <v>502078</v>
      </c>
      <c r="L35" s="77">
        <v>1102362</v>
      </c>
      <c r="M35" s="77">
        <v>1094629</v>
      </c>
      <c r="N35" s="78">
        <v>2196991</v>
      </c>
      <c r="O35" s="77">
        <v>7894</v>
      </c>
      <c r="P35" s="77">
        <v>3456</v>
      </c>
      <c r="Q35" s="78">
        <v>11350</v>
      </c>
      <c r="R35" s="77">
        <v>362633</v>
      </c>
      <c r="S35" s="77">
        <v>86067</v>
      </c>
      <c r="T35" s="78">
        <v>448700</v>
      </c>
      <c r="U35" s="77">
        <v>7131</v>
      </c>
      <c r="V35" s="77">
        <v>10552</v>
      </c>
      <c r="W35" s="78">
        <v>17683</v>
      </c>
      <c r="X35" s="77">
        <v>5101</v>
      </c>
      <c r="Y35" s="77">
        <v>3392</v>
      </c>
      <c r="Z35" s="78">
        <v>8493</v>
      </c>
      <c r="AA35" s="78">
        <v>1735314</v>
      </c>
      <c r="AB35" s="78">
        <v>1478853</v>
      </c>
      <c r="AC35" s="78">
        <v>3214167</v>
      </c>
    </row>
    <row r="36" spans="1:29" s="73" customFormat="1" ht="21.75" customHeight="1">
      <c r="A36" s="75">
        <v>32</v>
      </c>
      <c r="B36" s="80" t="s">
        <v>29</v>
      </c>
      <c r="C36" s="77">
        <v>3092</v>
      </c>
      <c r="D36" s="77">
        <v>1651</v>
      </c>
      <c r="E36" s="78">
        <v>4743</v>
      </c>
      <c r="F36" s="77">
        <v>419</v>
      </c>
      <c r="G36" s="77">
        <v>228</v>
      </c>
      <c r="H36" s="78">
        <v>647</v>
      </c>
      <c r="I36" s="77">
        <v>115922</v>
      </c>
      <c r="J36" s="77">
        <v>85734</v>
      </c>
      <c r="K36" s="78">
        <v>201656</v>
      </c>
      <c r="L36" s="77">
        <v>621392</v>
      </c>
      <c r="M36" s="77">
        <v>485559</v>
      </c>
      <c r="N36" s="78">
        <v>1106951</v>
      </c>
      <c r="O36" s="77">
        <v>4284</v>
      </c>
      <c r="P36" s="77">
        <v>1826</v>
      </c>
      <c r="Q36" s="78">
        <v>6110</v>
      </c>
      <c r="R36" s="77">
        <v>25117</v>
      </c>
      <c r="S36" s="77">
        <v>31196</v>
      </c>
      <c r="T36" s="78">
        <v>56313</v>
      </c>
      <c r="U36" s="77">
        <v>571</v>
      </c>
      <c r="V36" s="77">
        <v>1182</v>
      </c>
      <c r="W36" s="78">
        <v>1753</v>
      </c>
      <c r="X36" s="77">
        <v>2313</v>
      </c>
      <c r="Y36" s="77">
        <v>1651</v>
      </c>
      <c r="Z36" s="78">
        <v>3964</v>
      </c>
      <c r="AA36" s="78">
        <v>773110</v>
      </c>
      <c r="AB36" s="78">
        <v>609027</v>
      </c>
      <c r="AC36" s="78">
        <v>1382137</v>
      </c>
    </row>
    <row r="37" spans="1:29" s="73" customFormat="1" ht="21.75" customHeight="1">
      <c r="A37" s="75">
        <v>33</v>
      </c>
      <c r="B37" s="80" t="s">
        <v>30</v>
      </c>
      <c r="C37" s="77">
        <v>88</v>
      </c>
      <c r="D37" s="77">
        <v>60</v>
      </c>
      <c r="E37" s="78">
        <v>148</v>
      </c>
      <c r="F37" s="77">
        <v>0</v>
      </c>
      <c r="G37" s="77">
        <v>0</v>
      </c>
      <c r="H37" s="78">
        <v>0</v>
      </c>
      <c r="I37" s="77">
        <v>4124</v>
      </c>
      <c r="J37" s="77">
        <v>3445</v>
      </c>
      <c r="K37" s="78">
        <v>7569</v>
      </c>
      <c r="L37" s="77">
        <v>30724</v>
      </c>
      <c r="M37" s="77">
        <v>21615</v>
      </c>
      <c r="N37" s="78">
        <v>52339</v>
      </c>
      <c r="O37" s="77">
        <v>198</v>
      </c>
      <c r="P37" s="77">
        <v>125</v>
      </c>
      <c r="Q37" s="78">
        <v>323</v>
      </c>
      <c r="R37" s="77">
        <v>1151</v>
      </c>
      <c r="S37" s="77">
        <v>1372</v>
      </c>
      <c r="T37" s="78">
        <v>2523</v>
      </c>
      <c r="U37" s="77">
        <v>18</v>
      </c>
      <c r="V37" s="77">
        <v>3</v>
      </c>
      <c r="W37" s="78">
        <v>21</v>
      </c>
      <c r="X37" s="77">
        <v>27</v>
      </c>
      <c r="Y37" s="77">
        <v>45</v>
      </c>
      <c r="Z37" s="78">
        <v>72</v>
      </c>
      <c r="AA37" s="78">
        <v>36330</v>
      </c>
      <c r="AB37" s="78">
        <v>26665</v>
      </c>
      <c r="AC37" s="78">
        <v>62995</v>
      </c>
    </row>
    <row r="38" spans="1:29" s="73" customFormat="1" ht="21.75" customHeight="1">
      <c r="A38" s="75">
        <v>34</v>
      </c>
      <c r="B38" s="80" t="s">
        <v>31</v>
      </c>
      <c r="C38" s="77">
        <v>5563</v>
      </c>
      <c r="D38" s="77">
        <v>3025</v>
      </c>
      <c r="E38" s="78">
        <v>8588</v>
      </c>
      <c r="F38" s="77">
        <v>533</v>
      </c>
      <c r="G38" s="77">
        <v>566</v>
      </c>
      <c r="H38" s="78">
        <v>1099</v>
      </c>
      <c r="I38" s="77">
        <v>200448</v>
      </c>
      <c r="J38" s="77">
        <v>202177</v>
      </c>
      <c r="K38" s="78">
        <v>402625</v>
      </c>
      <c r="L38" s="77">
        <v>2108983</v>
      </c>
      <c r="M38" s="77">
        <v>1970039</v>
      </c>
      <c r="N38" s="78">
        <v>4079022</v>
      </c>
      <c r="O38" s="77">
        <v>7159</v>
      </c>
      <c r="P38" s="77">
        <v>3657</v>
      </c>
      <c r="Q38" s="78">
        <v>10816</v>
      </c>
      <c r="R38" s="77">
        <v>46190</v>
      </c>
      <c r="S38" s="77">
        <v>25803</v>
      </c>
      <c r="T38" s="78">
        <v>71993</v>
      </c>
      <c r="U38" s="77">
        <v>39377</v>
      </c>
      <c r="V38" s="77">
        <v>45982</v>
      </c>
      <c r="W38" s="78">
        <v>85359</v>
      </c>
      <c r="X38" s="77">
        <v>8311</v>
      </c>
      <c r="Y38" s="77">
        <v>3589</v>
      </c>
      <c r="Z38" s="78">
        <v>11900</v>
      </c>
      <c r="AA38" s="78">
        <v>2416564</v>
      </c>
      <c r="AB38" s="78">
        <v>2254838</v>
      </c>
      <c r="AC38" s="78">
        <v>4671402</v>
      </c>
    </row>
    <row r="39" spans="1:29" s="73" customFormat="1" ht="21.75" customHeight="1">
      <c r="A39" s="75">
        <v>35</v>
      </c>
      <c r="B39" s="80" t="s">
        <v>32</v>
      </c>
      <c r="C39" s="77">
        <v>1493</v>
      </c>
      <c r="D39" s="77">
        <v>769</v>
      </c>
      <c r="E39" s="78">
        <v>2262</v>
      </c>
      <c r="F39" s="77">
        <v>7</v>
      </c>
      <c r="G39" s="77">
        <v>4</v>
      </c>
      <c r="H39" s="78">
        <v>11</v>
      </c>
      <c r="I39" s="77">
        <v>29155</v>
      </c>
      <c r="J39" s="77">
        <v>30712</v>
      </c>
      <c r="K39" s="78">
        <v>59867</v>
      </c>
      <c r="L39" s="77">
        <v>158165</v>
      </c>
      <c r="M39" s="77">
        <v>166744</v>
      </c>
      <c r="N39" s="78">
        <v>324909</v>
      </c>
      <c r="O39" s="77">
        <v>913</v>
      </c>
      <c r="P39" s="77">
        <v>925</v>
      </c>
      <c r="Q39" s="78">
        <v>1838</v>
      </c>
      <c r="R39" s="77">
        <v>15201</v>
      </c>
      <c r="S39" s="77">
        <v>5960</v>
      </c>
      <c r="T39" s="78">
        <v>21161</v>
      </c>
      <c r="U39" s="77">
        <v>649</v>
      </c>
      <c r="V39" s="77">
        <v>471</v>
      </c>
      <c r="W39" s="78">
        <v>1120</v>
      </c>
      <c r="X39" s="77">
        <v>1256</v>
      </c>
      <c r="Y39" s="77">
        <v>395</v>
      </c>
      <c r="Z39" s="78">
        <v>1651</v>
      </c>
      <c r="AA39" s="78">
        <v>206839</v>
      </c>
      <c r="AB39" s="78">
        <v>205980</v>
      </c>
      <c r="AC39" s="78">
        <v>412819</v>
      </c>
    </row>
    <row r="40" spans="1:29" s="73" customFormat="1" ht="21.75" customHeight="1">
      <c r="A40" s="75">
        <v>36</v>
      </c>
      <c r="B40" s="80" t="s">
        <v>33</v>
      </c>
      <c r="C40" s="77">
        <v>2351</v>
      </c>
      <c r="D40" s="77">
        <v>948</v>
      </c>
      <c r="E40" s="78">
        <v>3299</v>
      </c>
      <c r="F40" s="77">
        <v>381</v>
      </c>
      <c r="G40" s="77">
        <v>433</v>
      </c>
      <c r="H40" s="78">
        <v>814</v>
      </c>
      <c r="I40" s="77">
        <v>75571</v>
      </c>
      <c r="J40" s="77">
        <v>81307</v>
      </c>
      <c r="K40" s="78">
        <v>156878</v>
      </c>
      <c r="L40" s="77">
        <v>803210</v>
      </c>
      <c r="M40" s="77">
        <v>619370</v>
      </c>
      <c r="N40" s="78">
        <v>1422580</v>
      </c>
      <c r="O40" s="77">
        <v>2463</v>
      </c>
      <c r="P40" s="77">
        <v>1008</v>
      </c>
      <c r="Q40" s="78">
        <v>3471</v>
      </c>
      <c r="R40" s="77">
        <v>47282</v>
      </c>
      <c r="S40" s="77">
        <v>12798</v>
      </c>
      <c r="T40" s="78">
        <v>60080</v>
      </c>
      <c r="U40" s="77">
        <v>3930</v>
      </c>
      <c r="V40" s="77">
        <v>2164</v>
      </c>
      <c r="W40" s="78">
        <v>6094</v>
      </c>
      <c r="X40" s="77">
        <v>4744</v>
      </c>
      <c r="Y40" s="77">
        <v>1326</v>
      </c>
      <c r="Z40" s="78">
        <v>6070</v>
      </c>
      <c r="AA40" s="78">
        <v>939932</v>
      </c>
      <c r="AB40" s="78">
        <v>719354</v>
      </c>
      <c r="AC40" s="78">
        <v>1659286</v>
      </c>
    </row>
    <row r="41" spans="1:29" s="82" customFormat="1" ht="21.75" customHeight="1">
      <c r="A41" s="413" t="s">
        <v>49</v>
      </c>
      <c r="B41" s="413"/>
      <c r="C41" s="80">
        <f>SUM(C5:C40)</f>
        <v>55654</v>
      </c>
      <c r="D41" s="80">
        <f t="shared" ref="D41:P41" si="0">SUM(D5:D40)</f>
        <v>39771</v>
      </c>
      <c r="E41" s="80">
        <f t="shared" si="0"/>
        <v>95425</v>
      </c>
      <c r="F41" s="80">
        <f t="shared" si="0"/>
        <v>13257</v>
      </c>
      <c r="G41" s="80">
        <f t="shared" si="0"/>
        <v>17117</v>
      </c>
      <c r="H41" s="80">
        <f t="shared" si="0"/>
        <v>30374</v>
      </c>
      <c r="I41" s="80">
        <f t="shared" si="0"/>
        <v>1769101</v>
      </c>
      <c r="J41" s="80">
        <f t="shared" si="0"/>
        <v>1679050</v>
      </c>
      <c r="K41" s="80">
        <f t="shared" si="0"/>
        <v>3448151</v>
      </c>
      <c r="L41" s="80">
        <f t="shared" si="0"/>
        <v>12918796</v>
      </c>
      <c r="M41" s="80">
        <f t="shared" si="0"/>
        <v>10971513</v>
      </c>
      <c r="N41" s="80">
        <f t="shared" si="0"/>
        <v>23890309</v>
      </c>
      <c r="O41" s="80">
        <f t="shared" si="0"/>
        <v>142684</v>
      </c>
      <c r="P41" s="80">
        <f t="shared" si="0"/>
        <v>51388</v>
      </c>
      <c r="Q41" s="80">
        <f>SUM(Q5:Q40)</f>
        <v>194072</v>
      </c>
      <c r="R41" s="80">
        <f t="shared" ref="R41:X41" si="1">SUM(R5:R40)</f>
        <v>1571333</v>
      </c>
      <c r="S41" s="80">
        <f t="shared" si="1"/>
        <v>636218</v>
      </c>
      <c r="T41" s="80">
        <f t="shared" si="1"/>
        <v>2207551</v>
      </c>
      <c r="U41" s="80">
        <f t="shared" si="1"/>
        <v>87299</v>
      </c>
      <c r="V41" s="80">
        <f t="shared" si="1"/>
        <v>104572</v>
      </c>
      <c r="W41" s="80">
        <f t="shared" si="1"/>
        <v>191871</v>
      </c>
      <c r="X41" s="80">
        <f t="shared" si="1"/>
        <v>59170</v>
      </c>
      <c r="Y41" s="80">
        <f>SUM(Y5:Y40)</f>
        <v>35494</v>
      </c>
      <c r="Z41" s="80">
        <f t="shared" ref="Z41:AC41" si="2">SUM(Z5:Z40)</f>
        <v>94664</v>
      </c>
      <c r="AA41" s="80">
        <f t="shared" si="2"/>
        <v>16617294</v>
      </c>
      <c r="AB41" s="80">
        <f t="shared" si="2"/>
        <v>13535123</v>
      </c>
      <c r="AC41" s="80">
        <f t="shared" si="2"/>
        <v>30152417</v>
      </c>
    </row>
    <row r="42" spans="1:29"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</row>
    <row r="46" spans="1:29">
      <c r="F46" s="84"/>
      <c r="G46" s="84"/>
    </row>
    <row r="47" spans="1:29">
      <c r="F47" s="84"/>
      <c r="G47" s="84"/>
    </row>
    <row r="48" spans="1:29">
      <c r="F48" s="84"/>
      <c r="G48" s="84"/>
    </row>
    <row r="49" spans="6:7">
      <c r="F49" s="84"/>
      <c r="G49" s="84"/>
    </row>
    <row r="50" spans="6:7">
      <c r="F50" s="84"/>
      <c r="G50" s="84"/>
    </row>
    <row r="51" spans="6:7">
      <c r="F51" s="84"/>
      <c r="G51" s="84"/>
    </row>
    <row r="52" spans="6:7">
      <c r="F52" s="84"/>
      <c r="G52" s="84"/>
    </row>
    <row r="53" spans="6:7">
      <c r="F53" s="84"/>
      <c r="G53" s="84"/>
    </row>
  </sheetData>
  <mergeCells count="12">
    <mergeCell ref="I2:K2"/>
    <mergeCell ref="L2:N2"/>
    <mergeCell ref="A41:B41"/>
    <mergeCell ref="A2:A3"/>
    <mergeCell ref="B2:B3"/>
    <mergeCell ref="C2:E2"/>
    <mergeCell ref="F2:H2"/>
    <mergeCell ref="O2:Q2"/>
    <mergeCell ref="R2:T2"/>
    <mergeCell ref="U2:W2"/>
    <mergeCell ref="X2:Z2"/>
    <mergeCell ref="AA2:AC2"/>
  </mergeCells>
  <printOptions horizontalCentered="1"/>
  <pageMargins left="0.55118110236220474" right="0.15748031496062992" top="0.51181102362204722" bottom="0.39370078740157483" header="0.19685039370078741" footer="0.15748031496062992"/>
  <pageSetup paperSize="9" scale="88" firstPageNumber="12" orientation="portrait" useFirstPageNumber="1" horizontalDpi="4294967294" verticalDpi="4294967294" r:id="rId1"/>
  <headerFooter>
    <oddFooter>&amp;L&amp;"Arial,Italic"&amp;9AISHE 2012-13&amp;CT-&amp;P</oddFooter>
  </headerFooter>
  <colBreaks count="2" manualBreakCount="2">
    <brk id="11" max="38" man="1"/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AC41"/>
  <sheetViews>
    <sheetView view="pageBreakPreview" zoomScaleSheetLayoutView="100" workbookViewId="0">
      <pane xSplit="2" ySplit="3" topLeftCell="C40" activePane="bottomRight" state="frozen"/>
      <selection activeCell="I28" sqref="I28"/>
      <selection pane="topRight" activeCell="I28" sqref="I28"/>
      <selection pane="bottomLeft" activeCell="I28" sqref="I28"/>
      <selection pane="bottomRight" activeCell="A43" sqref="A43:XFD45"/>
    </sheetView>
  </sheetViews>
  <sheetFormatPr defaultRowHeight="15"/>
  <cols>
    <col min="1" max="1" width="5.140625" style="97" customWidth="1"/>
    <col min="2" max="2" width="23.42578125" style="97" customWidth="1"/>
    <col min="3" max="3" width="7.7109375" style="97" customWidth="1"/>
    <col min="4" max="5" width="8.140625" style="97" customWidth="1"/>
    <col min="6" max="6" width="7.28515625" style="97" customWidth="1"/>
    <col min="7" max="7" width="8.140625" style="97" customWidth="1"/>
    <col min="8" max="8" width="6.7109375" style="97" customWidth="1"/>
    <col min="9" max="11" width="9.28515625" style="97" customWidth="1"/>
    <col min="12" max="12" width="10" style="97" customWidth="1"/>
    <col min="13" max="13" width="9.85546875" style="97" customWidth="1"/>
    <col min="14" max="14" width="10.140625" style="97" customWidth="1"/>
    <col min="15" max="15" width="6.85546875" style="97" customWidth="1"/>
    <col min="16" max="16" width="7" style="97" customWidth="1"/>
    <col min="17" max="17" width="7.28515625" style="97" customWidth="1"/>
    <col min="18" max="18" width="8.140625" style="97" customWidth="1"/>
    <col min="19" max="19" width="7.5703125" style="97" customWidth="1"/>
    <col min="20" max="20" width="8" style="97" customWidth="1"/>
    <col min="21" max="21" width="6.85546875" style="97" customWidth="1"/>
    <col min="22" max="22" width="7" style="97" customWidth="1"/>
    <col min="23" max="23" width="7.5703125" style="97" customWidth="1"/>
    <col min="24" max="24" width="6.85546875" style="97" customWidth="1"/>
    <col min="25" max="25" width="7.140625" style="97" customWidth="1"/>
    <col min="26" max="26" width="7.5703125" style="97" customWidth="1"/>
    <col min="27" max="27" width="9.85546875" style="97" customWidth="1"/>
    <col min="28" max="28" width="10.42578125" style="97" customWidth="1"/>
    <col min="29" max="29" width="10.28515625" style="97" customWidth="1"/>
    <col min="30" max="16384" width="9.140625" style="97"/>
  </cols>
  <sheetData>
    <row r="1" spans="1:29" s="68" customFormat="1" ht="27" customHeight="1">
      <c r="B1" s="69" t="s">
        <v>119</v>
      </c>
      <c r="C1" s="70" t="s">
        <v>120</v>
      </c>
      <c r="L1" s="70" t="str">
        <f>C1</f>
        <v>State-wise Enrolment through Regular Mode at various levels</v>
      </c>
      <c r="U1" s="70" t="str">
        <f>C1</f>
        <v>State-wise Enrolment through Regular Mode at various levels</v>
      </c>
    </row>
    <row r="2" spans="1:29" s="85" customFormat="1" ht="24.75" customHeight="1">
      <c r="A2" s="421" t="s">
        <v>108</v>
      </c>
      <c r="B2" s="423" t="s">
        <v>36</v>
      </c>
      <c r="C2" s="417" t="s">
        <v>109</v>
      </c>
      <c r="D2" s="418"/>
      <c r="E2" s="419"/>
      <c r="F2" s="417" t="s">
        <v>110</v>
      </c>
      <c r="G2" s="418"/>
      <c r="H2" s="419"/>
      <c r="I2" s="417" t="s">
        <v>111</v>
      </c>
      <c r="J2" s="418"/>
      <c r="K2" s="419"/>
      <c r="L2" s="417" t="s">
        <v>112</v>
      </c>
      <c r="M2" s="418"/>
      <c r="N2" s="419"/>
      <c r="O2" s="417" t="s">
        <v>113</v>
      </c>
      <c r="P2" s="418"/>
      <c r="Q2" s="419"/>
      <c r="R2" s="417" t="s">
        <v>114</v>
      </c>
      <c r="S2" s="418"/>
      <c r="T2" s="419"/>
      <c r="U2" s="417" t="s">
        <v>115</v>
      </c>
      <c r="V2" s="418"/>
      <c r="W2" s="419"/>
      <c r="X2" s="417" t="s">
        <v>116</v>
      </c>
      <c r="Y2" s="418"/>
      <c r="Z2" s="419"/>
      <c r="AA2" s="417" t="s">
        <v>48</v>
      </c>
      <c r="AB2" s="418"/>
      <c r="AC2" s="419"/>
    </row>
    <row r="3" spans="1:29" s="87" customFormat="1" ht="24.75" customHeight="1">
      <c r="A3" s="422"/>
      <c r="B3" s="423"/>
      <c r="C3" s="86" t="s">
        <v>117</v>
      </c>
      <c r="D3" s="86" t="s">
        <v>118</v>
      </c>
      <c r="E3" s="86" t="s">
        <v>104</v>
      </c>
      <c r="F3" s="86" t="s">
        <v>117</v>
      </c>
      <c r="G3" s="86" t="s">
        <v>118</v>
      </c>
      <c r="H3" s="86" t="s">
        <v>104</v>
      </c>
      <c r="I3" s="86" t="s">
        <v>117</v>
      </c>
      <c r="J3" s="86" t="s">
        <v>118</v>
      </c>
      <c r="K3" s="86" t="s">
        <v>104</v>
      </c>
      <c r="L3" s="86" t="s">
        <v>117</v>
      </c>
      <c r="M3" s="86" t="s">
        <v>118</v>
      </c>
      <c r="N3" s="86" t="s">
        <v>104</v>
      </c>
      <c r="O3" s="86" t="s">
        <v>117</v>
      </c>
      <c r="P3" s="86" t="s">
        <v>118</v>
      </c>
      <c r="Q3" s="86" t="s">
        <v>104</v>
      </c>
      <c r="R3" s="86" t="s">
        <v>117</v>
      </c>
      <c r="S3" s="86" t="s">
        <v>118</v>
      </c>
      <c r="T3" s="86" t="s">
        <v>104</v>
      </c>
      <c r="U3" s="86" t="s">
        <v>117</v>
      </c>
      <c r="V3" s="86" t="s">
        <v>118</v>
      </c>
      <c r="W3" s="86" t="s">
        <v>104</v>
      </c>
      <c r="X3" s="86" t="s">
        <v>117</v>
      </c>
      <c r="Y3" s="86" t="s">
        <v>118</v>
      </c>
      <c r="Z3" s="86" t="s">
        <v>104</v>
      </c>
      <c r="AA3" s="86" t="s">
        <v>117</v>
      </c>
      <c r="AB3" s="86" t="s">
        <v>118</v>
      </c>
      <c r="AC3" s="86" t="s">
        <v>104</v>
      </c>
    </row>
    <row r="4" spans="1:29" s="89" customFormat="1" ht="16.5" customHeight="1">
      <c r="A4" s="88">
        <v>1</v>
      </c>
      <c r="B4" s="88">
        <v>2</v>
      </c>
      <c r="C4" s="88">
        <v>3</v>
      </c>
      <c r="D4" s="88">
        <v>4</v>
      </c>
      <c r="E4" s="88">
        <v>5</v>
      </c>
      <c r="F4" s="88">
        <v>6</v>
      </c>
      <c r="G4" s="88">
        <v>7</v>
      </c>
      <c r="H4" s="88">
        <v>8</v>
      </c>
      <c r="I4" s="88">
        <v>9</v>
      </c>
      <c r="J4" s="88">
        <v>10</v>
      </c>
      <c r="K4" s="88">
        <v>11</v>
      </c>
      <c r="L4" s="88">
        <v>12</v>
      </c>
      <c r="M4" s="88">
        <v>13</v>
      </c>
      <c r="N4" s="88">
        <v>14</v>
      </c>
      <c r="O4" s="88">
        <v>15</v>
      </c>
      <c r="P4" s="88">
        <v>16</v>
      </c>
      <c r="Q4" s="88">
        <v>17</v>
      </c>
      <c r="R4" s="88">
        <v>18</v>
      </c>
      <c r="S4" s="88">
        <v>19</v>
      </c>
      <c r="T4" s="88">
        <v>20</v>
      </c>
      <c r="U4" s="88">
        <v>21</v>
      </c>
      <c r="V4" s="88">
        <v>22</v>
      </c>
      <c r="W4" s="88">
        <v>23</v>
      </c>
      <c r="X4" s="88">
        <v>24</v>
      </c>
      <c r="Y4" s="88">
        <v>25</v>
      </c>
      <c r="Z4" s="88">
        <v>26</v>
      </c>
      <c r="AA4" s="88">
        <v>27</v>
      </c>
      <c r="AB4" s="88">
        <v>28</v>
      </c>
      <c r="AC4" s="88">
        <v>29</v>
      </c>
    </row>
    <row r="5" spans="1:29" s="87" customFormat="1" ht="30.75" customHeight="1">
      <c r="A5" s="90">
        <v>1</v>
      </c>
      <c r="B5" s="91" t="s">
        <v>0</v>
      </c>
      <c r="C5" s="92">
        <v>38</v>
      </c>
      <c r="D5" s="92">
        <v>8</v>
      </c>
      <c r="E5" s="93">
        <v>46</v>
      </c>
      <c r="F5" s="92">
        <v>0</v>
      </c>
      <c r="G5" s="92">
        <v>0</v>
      </c>
      <c r="H5" s="93">
        <v>0</v>
      </c>
      <c r="I5" s="92">
        <v>91</v>
      </c>
      <c r="J5" s="92">
        <v>152</v>
      </c>
      <c r="K5" s="93">
        <v>243</v>
      </c>
      <c r="L5" s="92">
        <v>1019</v>
      </c>
      <c r="M5" s="92">
        <v>1334</v>
      </c>
      <c r="N5" s="93">
        <v>2353</v>
      </c>
      <c r="O5" s="92">
        <v>0</v>
      </c>
      <c r="P5" s="92">
        <v>0</v>
      </c>
      <c r="Q5" s="93">
        <v>0</v>
      </c>
      <c r="R5" s="92">
        <v>441</v>
      </c>
      <c r="S5" s="92">
        <v>320</v>
      </c>
      <c r="T5" s="93">
        <v>761</v>
      </c>
      <c r="U5" s="92">
        <v>0</v>
      </c>
      <c r="V5" s="92">
        <v>0</v>
      </c>
      <c r="W5" s="93">
        <v>0</v>
      </c>
      <c r="X5" s="92">
        <v>29</v>
      </c>
      <c r="Y5" s="92">
        <v>86</v>
      </c>
      <c r="Z5" s="93">
        <v>115</v>
      </c>
      <c r="AA5" s="94">
        <v>1618</v>
      </c>
      <c r="AB5" s="94">
        <v>1900</v>
      </c>
      <c r="AC5" s="93">
        <v>3518</v>
      </c>
    </row>
    <row r="6" spans="1:29" s="87" customFormat="1" ht="20.25" customHeight="1">
      <c r="A6" s="90">
        <v>2</v>
      </c>
      <c r="B6" s="95" t="s">
        <v>1</v>
      </c>
      <c r="C6" s="92">
        <v>1664</v>
      </c>
      <c r="D6" s="92">
        <v>1120</v>
      </c>
      <c r="E6" s="93">
        <v>2784</v>
      </c>
      <c r="F6" s="92">
        <v>207</v>
      </c>
      <c r="G6" s="92">
        <v>144</v>
      </c>
      <c r="H6" s="93">
        <v>351</v>
      </c>
      <c r="I6" s="92">
        <v>80210</v>
      </c>
      <c r="J6" s="92">
        <v>53115</v>
      </c>
      <c r="K6" s="93">
        <v>133325</v>
      </c>
      <c r="L6" s="92">
        <v>540881</v>
      </c>
      <c r="M6" s="92">
        <v>410951</v>
      </c>
      <c r="N6" s="93">
        <v>951832</v>
      </c>
      <c r="O6" s="92">
        <v>154</v>
      </c>
      <c r="P6" s="92">
        <v>68</v>
      </c>
      <c r="Q6" s="93">
        <v>222</v>
      </c>
      <c r="R6" s="92">
        <v>55745</v>
      </c>
      <c r="S6" s="92">
        <v>46681</v>
      </c>
      <c r="T6" s="93">
        <v>102426</v>
      </c>
      <c r="U6" s="92">
        <v>601</v>
      </c>
      <c r="V6" s="92">
        <v>1213</v>
      </c>
      <c r="W6" s="93">
        <v>1814</v>
      </c>
      <c r="X6" s="92">
        <v>3766</v>
      </c>
      <c r="Y6" s="92">
        <v>1460</v>
      </c>
      <c r="Z6" s="93">
        <v>5226</v>
      </c>
      <c r="AA6" s="94">
        <v>683228</v>
      </c>
      <c r="AB6" s="94">
        <v>514752</v>
      </c>
      <c r="AC6" s="93">
        <v>1197980</v>
      </c>
    </row>
    <row r="7" spans="1:29" s="87" customFormat="1" ht="20.25" customHeight="1">
      <c r="A7" s="90">
        <v>3</v>
      </c>
      <c r="B7" s="95" t="s">
        <v>2</v>
      </c>
      <c r="C7" s="92">
        <v>160</v>
      </c>
      <c r="D7" s="92">
        <v>94</v>
      </c>
      <c r="E7" s="93">
        <v>254</v>
      </c>
      <c r="F7" s="92">
        <v>30</v>
      </c>
      <c r="G7" s="92">
        <v>26</v>
      </c>
      <c r="H7" s="93">
        <v>56</v>
      </c>
      <c r="I7" s="92">
        <v>574</v>
      </c>
      <c r="J7" s="92">
        <v>663</v>
      </c>
      <c r="K7" s="93">
        <v>1237</v>
      </c>
      <c r="L7" s="92">
        <v>10821</v>
      </c>
      <c r="M7" s="92">
        <v>10797</v>
      </c>
      <c r="N7" s="93">
        <v>21618</v>
      </c>
      <c r="O7" s="92">
        <v>30</v>
      </c>
      <c r="P7" s="92">
        <v>26</v>
      </c>
      <c r="Q7" s="93">
        <v>56</v>
      </c>
      <c r="R7" s="92">
        <v>918</v>
      </c>
      <c r="S7" s="92">
        <v>338</v>
      </c>
      <c r="T7" s="93">
        <v>1256</v>
      </c>
      <c r="U7" s="92">
        <v>277</v>
      </c>
      <c r="V7" s="92">
        <v>66</v>
      </c>
      <c r="W7" s="93">
        <v>343</v>
      </c>
      <c r="X7" s="92">
        <v>0</v>
      </c>
      <c r="Y7" s="92">
        <v>0</v>
      </c>
      <c r="Z7" s="93">
        <v>0</v>
      </c>
      <c r="AA7" s="94">
        <v>12810</v>
      </c>
      <c r="AB7" s="94">
        <v>12010</v>
      </c>
      <c r="AC7" s="93">
        <v>24820</v>
      </c>
    </row>
    <row r="8" spans="1:29" s="87" customFormat="1" ht="20.25" customHeight="1">
      <c r="A8" s="90">
        <v>4</v>
      </c>
      <c r="B8" s="95" t="s">
        <v>3</v>
      </c>
      <c r="C8" s="92">
        <v>1614</v>
      </c>
      <c r="D8" s="92">
        <v>933</v>
      </c>
      <c r="E8" s="93">
        <v>2547</v>
      </c>
      <c r="F8" s="92">
        <v>35</v>
      </c>
      <c r="G8" s="92">
        <v>71</v>
      </c>
      <c r="H8" s="93">
        <v>106</v>
      </c>
      <c r="I8" s="92">
        <v>7218</v>
      </c>
      <c r="J8" s="92">
        <v>8678</v>
      </c>
      <c r="K8" s="93">
        <v>15896</v>
      </c>
      <c r="L8" s="92">
        <v>180354</v>
      </c>
      <c r="M8" s="92">
        <v>183134</v>
      </c>
      <c r="N8" s="93">
        <v>363488</v>
      </c>
      <c r="O8" s="92">
        <v>322</v>
      </c>
      <c r="P8" s="92">
        <v>455</v>
      </c>
      <c r="Q8" s="93">
        <v>777</v>
      </c>
      <c r="R8" s="92">
        <v>3496</v>
      </c>
      <c r="S8" s="92">
        <v>3283</v>
      </c>
      <c r="T8" s="93">
        <v>6779</v>
      </c>
      <c r="U8" s="92">
        <v>789</v>
      </c>
      <c r="V8" s="92">
        <v>860</v>
      </c>
      <c r="W8" s="93">
        <v>1649</v>
      </c>
      <c r="X8" s="92">
        <v>1066</v>
      </c>
      <c r="Y8" s="92">
        <v>1600</v>
      </c>
      <c r="Z8" s="93">
        <v>2666</v>
      </c>
      <c r="AA8" s="94">
        <v>194894</v>
      </c>
      <c r="AB8" s="94">
        <v>199014</v>
      </c>
      <c r="AC8" s="93">
        <v>393908</v>
      </c>
    </row>
    <row r="9" spans="1:29" s="87" customFormat="1" ht="20.25" customHeight="1">
      <c r="A9" s="90">
        <v>5</v>
      </c>
      <c r="B9" s="95" t="s">
        <v>4</v>
      </c>
      <c r="C9" s="92">
        <v>1706</v>
      </c>
      <c r="D9" s="92">
        <v>850</v>
      </c>
      <c r="E9" s="93">
        <v>2556</v>
      </c>
      <c r="F9" s="92">
        <v>0</v>
      </c>
      <c r="G9" s="92">
        <v>0</v>
      </c>
      <c r="H9" s="93">
        <v>0</v>
      </c>
      <c r="I9" s="92">
        <v>41400</v>
      </c>
      <c r="J9" s="92">
        <v>27919</v>
      </c>
      <c r="K9" s="93">
        <v>69319</v>
      </c>
      <c r="L9" s="92">
        <v>697028</v>
      </c>
      <c r="M9" s="92">
        <v>501654</v>
      </c>
      <c r="N9" s="93">
        <v>1198682</v>
      </c>
      <c r="O9" s="92">
        <v>307</v>
      </c>
      <c r="P9" s="92">
        <v>347</v>
      </c>
      <c r="Q9" s="93">
        <v>654</v>
      </c>
      <c r="R9" s="92">
        <v>10522</v>
      </c>
      <c r="S9" s="92">
        <v>4193</v>
      </c>
      <c r="T9" s="93">
        <v>14715</v>
      </c>
      <c r="U9" s="92">
        <v>1661</v>
      </c>
      <c r="V9" s="92">
        <v>696</v>
      </c>
      <c r="W9" s="93">
        <v>2357</v>
      </c>
      <c r="X9" s="92">
        <v>276</v>
      </c>
      <c r="Y9" s="92">
        <v>258</v>
      </c>
      <c r="Z9" s="93">
        <v>534</v>
      </c>
      <c r="AA9" s="94">
        <v>752900</v>
      </c>
      <c r="AB9" s="94">
        <v>535917</v>
      </c>
      <c r="AC9" s="93">
        <v>1288817</v>
      </c>
    </row>
    <row r="10" spans="1:29" s="87" customFormat="1" ht="20.25" customHeight="1">
      <c r="A10" s="90">
        <v>6</v>
      </c>
      <c r="B10" s="95" t="s">
        <v>5</v>
      </c>
      <c r="C10" s="92">
        <v>564</v>
      </c>
      <c r="D10" s="92">
        <v>689</v>
      </c>
      <c r="E10" s="93">
        <v>1253</v>
      </c>
      <c r="F10" s="92">
        <v>173</v>
      </c>
      <c r="G10" s="92">
        <v>221</v>
      </c>
      <c r="H10" s="93">
        <v>394</v>
      </c>
      <c r="I10" s="92">
        <v>4632</v>
      </c>
      <c r="J10" s="92">
        <v>6404</v>
      </c>
      <c r="K10" s="93">
        <v>11036</v>
      </c>
      <c r="L10" s="92">
        <v>22187</v>
      </c>
      <c r="M10" s="92">
        <v>17795</v>
      </c>
      <c r="N10" s="93">
        <v>39982</v>
      </c>
      <c r="O10" s="92">
        <v>272</v>
      </c>
      <c r="P10" s="92">
        <v>314</v>
      </c>
      <c r="Q10" s="93">
        <v>586</v>
      </c>
      <c r="R10" s="92">
        <v>1020</v>
      </c>
      <c r="S10" s="92">
        <v>831</v>
      </c>
      <c r="T10" s="93">
        <v>1851</v>
      </c>
      <c r="U10" s="92">
        <v>258</v>
      </c>
      <c r="V10" s="92">
        <v>100</v>
      </c>
      <c r="W10" s="93">
        <v>358</v>
      </c>
      <c r="X10" s="92">
        <v>1080</v>
      </c>
      <c r="Y10" s="92">
        <v>736</v>
      </c>
      <c r="Z10" s="93">
        <v>1816</v>
      </c>
      <c r="AA10" s="94">
        <v>30186</v>
      </c>
      <c r="AB10" s="94">
        <v>27090</v>
      </c>
      <c r="AC10" s="93">
        <v>57276</v>
      </c>
    </row>
    <row r="11" spans="1:29" s="87" customFormat="1" ht="20.25" customHeight="1">
      <c r="A11" s="90">
        <v>7</v>
      </c>
      <c r="B11" s="95" t="s">
        <v>6</v>
      </c>
      <c r="C11" s="92">
        <v>471</v>
      </c>
      <c r="D11" s="92">
        <v>427</v>
      </c>
      <c r="E11" s="93">
        <v>898</v>
      </c>
      <c r="F11" s="92">
        <v>150</v>
      </c>
      <c r="G11" s="92">
        <v>185</v>
      </c>
      <c r="H11" s="93">
        <v>335</v>
      </c>
      <c r="I11" s="92">
        <v>14220</v>
      </c>
      <c r="J11" s="92">
        <v>17256</v>
      </c>
      <c r="K11" s="93">
        <v>31476</v>
      </c>
      <c r="L11" s="92">
        <v>141597</v>
      </c>
      <c r="M11" s="92">
        <v>132761</v>
      </c>
      <c r="N11" s="93">
        <v>274358</v>
      </c>
      <c r="O11" s="92">
        <v>3070</v>
      </c>
      <c r="P11" s="92">
        <v>2841</v>
      </c>
      <c r="Q11" s="93">
        <v>5911</v>
      </c>
      <c r="R11" s="92">
        <v>15585</v>
      </c>
      <c r="S11" s="92">
        <v>9170</v>
      </c>
      <c r="T11" s="93">
        <v>24755</v>
      </c>
      <c r="U11" s="92">
        <v>52</v>
      </c>
      <c r="V11" s="92">
        <v>325</v>
      </c>
      <c r="W11" s="93">
        <v>377</v>
      </c>
      <c r="X11" s="92">
        <v>1321</v>
      </c>
      <c r="Y11" s="92">
        <v>1213</v>
      </c>
      <c r="Z11" s="93">
        <v>2534</v>
      </c>
      <c r="AA11" s="94">
        <v>176466</v>
      </c>
      <c r="AB11" s="94">
        <v>164178</v>
      </c>
      <c r="AC11" s="93">
        <v>340644</v>
      </c>
    </row>
    <row r="12" spans="1:29" s="87" customFormat="1" ht="20.25" customHeight="1">
      <c r="A12" s="90">
        <v>8</v>
      </c>
      <c r="B12" s="95" t="s">
        <v>7</v>
      </c>
      <c r="C12" s="92">
        <v>0</v>
      </c>
      <c r="D12" s="92">
        <v>0</v>
      </c>
      <c r="E12" s="93">
        <v>0</v>
      </c>
      <c r="F12" s="92">
        <v>0</v>
      </c>
      <c r="G12" s="92">
        <v>0</v>
      </c>
      <c r="H12" s="93">
        <v>0</v>
      </c>
      <c r="I12" s="92">
        <v>132</v>
      </c>
      <c r="J12" s="92">
        <v>106</v>
      </c>
      <c r="K12" s="93">
        <v>238</v>
      </c>
      <c r="L12" s="92">
        <v>1207</v>
      </c>
      <c r="M12" s="92">
        <v>1190</v>
      </c>
      <c r="N12" s="93">
        <v>2397</v>
      </c>
      <c r="O12" s="92">
        <v>0</v>
      </c>
      <c r="P12" s="92">
        <v>0</v>
      </c>
      <c r="Q12" s="93">
        <v>0</v>
      </c>
      <c r="R12" s="92">
        <v>540</v>
      </c>
      <c r="S12" s="92">
        <v>105</v>
      </c>
      <c r="T12" s="93">
        <v>645</v>
      </c>
      <c r="U12" s="92">
        <v>0</v>
      </c>
      <c r="V12" s="92">
        <v>0</v>
      </c>
      <c r="W12" s="93">
        <v>0</v>
      </c>
      <c r="X12" s="92">
        <v>0</v>
      </c>
      <c r="Y12" s="92">
        <v>0</v>
      </c>
      <c r="Z12" s="93">
        <v>0</v>
      </c>
      <c r="AA12" s="94">
        <v>1879</v>
      </c>
      <c r="AB12" s="94">
        <v>1401</v>
      </c>
      <c r="AC12" s="93">
        <v>3280</v>
      </c>
    </row>
    <row r="13" spans="1:29" s="87" customFormat="1" ht="20.25" customHeight="1">
      <c r="A13" s="90">
        <v>9</v>
      </c>
      <c r="B13" s="95" t="s">
        <v>81</v>
      </c>
      <c r="C13" s="92">
        <v>0</v>
      </c>
      <c r="D13" s="92">
        <v>0</v>
      </c>
      <c r="E13" s="93">
        <v>0</v>
      </c>
      <c r="F13" s="92">
        <v>0</v>
      </c>
      <c r="G13" s="92">
        <v>0</v>
      </c>
      <c r="H13" s="93">
        <v>0</v>
      </c>
      <c r="I13" s="92">
        <v>0</v>
      </c>
      <c r="J13" s="92">
        <v>0</v>
      </c>
      <c r="K13" s="93">
        <v>0</v>
      </c>
      <c r="L13" s="92">
        <v>378</v>
      </c>
      <c r="M13" s="92">
        <v>724</v>
      </c>
      <c r="N13" s="93">
        <v>1102</v>
      </c>
      <c r="O13" s="92">
        <v>0</v>
      </c>
      <c r="P13" s="92">
        <v>0</v>
      </c>
      <c r="Q13" s="93">
        <v>0</v>
      </c>
      <c r="R13" s="92">
        <v>813</v>
      </c>
      <c r="S13" s="92">
        <v>132</v>
      </c>
      <c r="T13" s="93">
        <v>945</v>
      </c>
      <c r="U13" s="92">
        <v>0</v>
      </c>
      <c r="V13" s="92">
        <v>0</v>
      </c>
      <c r="W13" s="93">
        <v>0</v>
      </c>
      <c r="X13" s="92">
        <v>0</v>
      </c>
      <c r="Y13" s="92">
        <v>0</v>
      </c>
      <c r="Z13" s="93">
        <v>0</v>
      </c>
      <c r="AA13" s="94">
        <v>1191</v>
      </c>
      <c r="AB13" s="94">
        <v>856</v>
      </c>
      <c r="AC13" s="93">
        <v>2047</v>
      </c>
    </row>
    <row r="14" spans="1:29" s="87" customFormat="1" ht="20.25" customHeight="1">
      <c r="A14" s="90">
        <v>10</v>
      </c>
      <c r="B14" s="95" t="s">
        <v>8</v>
      </c>
      <c r="C14" s="92">
        <v>7278</v>
      </c>
      <c r="D14" s="92">
        <v>6132</v>
      </c>
      <c r="E14" s="93">
        <v>13410</v>
      </c>
      <c r="F14" s="92">
        <v>454</v>
      </c>
      <c r="G14" s="92">
        <v>521</v>
      </c>
      <c r="H14" s="93">
        <v>975</v>
      </c>
      <c r="I14" s="92">
        <v>23877</v>
      </c>
      <c r="J14" s="92">
        <v>17327</v>
      </c>
      <c r="K14" s="93">
        <v>41204</v>
      </c>
      <c r="L14" s="92">
        <v>116086</v>
      </c>
      <c r="M14" s="92">
        <v>119549</v>
      </c>
      <c r="N14" s="93">
        <v>235635</v>
      </c>
      <c r="O14" s="92">
        <v>2464</v>
      </c>
      <c r="P14" s="92">
        <v>1248</v>
      </c>
      <c r="Q14" s="93">
        <v>3712</v>
      </c>
      <c r="R14" s="92">
        <v>17705</v>
      </c>
      <c r="S14" s="92">
        <v>9312</v>
      </c>
      <c r="T14" s="93">
        <v>27017</v>
      </c>
      <c r="U14" s="92">
        <v>2329</v>
      </c>
      <c r="V14" s="92">
        <v>1176</v>
      </c>
      <c r="W14" s="93">
        <v>3505</v>
      </c>
      <c r="X14" s="92">
        <v>1901</v>
      </c>
      <c r="Y14" s="92">
        <v>747</v>
      </c>
      <c r="Z14" s="93">
        <v>2648</v>
      </c>
      <c r="AA14" s="94">
        <v>172094</v>
      </c>
      <c r="AB14" s="94">
        <v>156012</v>
      </c>
      <c r="AC14" s="93">
        <v>328106</v>
      </c>
    </row>
    <row r="15" spans="1:29" s="87" customFormat="1" ht="20.25" customHeight="1">
      <c r="A15" s="90">
        <v>11</v>
      </c>
      <c r="B15" s="95" t="s">
        <v>9</v>
      </c>
      <c r="C15" s="92">
        <v>20</v>
      </c>
      <c r="D15" s="92">
        <v>29</v>
      </c>
      <c r="E15" s="93">
        <v>49</v>
      </c>
      <c r="F15" s="92">
        <v>0</v>
      </c>
      <c r="G15" s="92">
        <v>0</v>
      </c>
      <c r="H15" s="93">
        <v>0</v>
      </c>
      <c r="I15" s="92">
        <v>773</v>
      </c>
      <c r="J15" s="92">
        <v>1585</v>
      </c>
      <c r="K15" s="93">
        <v>2358</v>
      </c>
      <c r="L15" s="92">
        <v>10811</v>
      </c>
      <c r="M15" s="92">
        <v>16219</v>
      </c>
      <c r="N15" s="93">
        <v>27030</v>
      </c>
      <c r="O15" s="92">
        <v>478</v>
      </c>
      <c r="P15" s="92">
        <v>211</v>
      </c>
      <c r="Q15" s="93">
        <v>689</v>
      </c>
      <c r="R15" s="92">
        <v>2141</v>
      </c>
      <c r="S15" s="92">
        <v>718</v>
      </c>
      <c r="T15" s="93">
        <v>2859</v>
      </c>
      <c r="U15" s="92">
        <v>2</v>
      </c>
      <c r="V15" s="92">
        <v>25</v>
      </c>
      <c r="W15" s="93">
        <v>27</v>
      </c>
      <c r="X15" s="92">
        <v>47</v>
      </c>
      <c r="Y15" s="92">
        <v>93</v>
      </c>
      <c r="Z15" s="93">
        <v>140</v>
      </c>
      <c r="AA15" s="94">
        <v>14272</v>
      </c>
      <c r="AB15" s="94">
        <v>18880</v>
      </c>
      <c r="AC15" s="93">
        <v>33152</v>
      </c>
    </row>
    <row r="16" spans="1:29" s="87" customFormat="1" ht="20.25" customHeight="1">
      <c r="A16" s="90">
        <v>12</v>
      </c>
      <c r="B16" s="95" t="s">
        <v>10</v>
      </c>
      <c r="C16" s="92">
        <v>1614</v>
      </c>
      <c r="D16" s="92">
        <v>821</v>
      </c>
      <c r="E16" s="93">
        <v>2435</v>
      </c>
      <c r="F16" s="92">
        <v>312</v>
      </c>
      <c r="G16" s="92">
        <v>299</v>
      </c>
      <c r="H16" s="93">
        <v>611</v>
      </c>
      <c r="I16" s="92">
        <v>58728</v>
      </c>
      <c r="J16" s="92">
        <v>51933</v>
      </c>
      <c r="K16" s="93">
        <v>110661</v>
      </c>
      <c r="L16" s="92">
        <v>540388</v>
      </c>
      <c r="M16" s="92">
        <v>418317</v>
      </c>
      <c r="N16" s="93">
        <v>958705</v>
      </c>
      <c r="O16" s="92">
        <v>3843</v>
      </c>
      <c r="P16" s="92">
        <v>3360</v>
      </c>
      <c r="Q16" s="93">
        <v>7203</v>
      </c>
      <c r="R16" s="92">
        <v>110567</v>
      </c>
      <c r="S16" s="92">
        <v>29428</v>
      </c>
      <c r="T16" s="93">
        <v>139995</v>
      </c>
      <c r="U16" s="92">
        <v>4668</v>
      </c>
      <c r="V16" s="92">
        <v>5581</v>
      </c>
      <c r="W16" s="93">
        <v>10249</v>
      </c>
      <c r="X16" s="92">
        <v>4685</v>
      </c>
      <c r="Y16" s="92">
        <v>4978</v>
      </c>
      <c r="Z16" s="93">
        <v>9663</v>
      </c>
      <c r="AA16" s="94">
        <v>724805</v>
      </c>
      <c r="AB16" s="94">
        <v>514717</v>
      </c>
      <c r="AC16" s="93">
        <v>1239522</v>
      </c>
    </row>
    <row r="17" spans="1:29" s="87" customFormat="1" ht="20.25" customHeight="1">
      <c r="A17" s="90">
        <v>13</v>
      </c>
      <c r="B17" s="95" t="s">
        <v>11</v>
      </c>
      <c r="C17" s="92">
        <v>1025</v>
      </c>
      <c r="D17" s="92">
        <v>1136</v>
      </c>
      <c r="E17" s="93">
        <v>2161</v>
      </c>
      <c r="F17" s="92">
        <v>338</v>
      </c>
      <c r="G17" s="92">
        <v>413</v>
      </c>
      <c r="H17" s="93">
        <v>751</v>
      </c>
      <c r="I17" s="92">
        <v>29667</v>
      </c>
      <c r="J17" s="92">
        <v>44091</v>
      </c>
      <c r="K17" s="93">
        <v>73758</v>
      </c>
      <c r="L17" s="92">
        <v>374952</v>
      </c>
      <c r="M17" s="92">
        <v>313389</v>
      </c>
      <c r="N17" s="93">
        <v>688341</v>
      </c>
      <c r="O17" s="92">
        <v>786</v>
      </c>
      <c r="P17" s="92">
        <v>676</v>
      </c>
      <c r="Q17" s="93">
        <v>1462</v>
      </c>
      <c r="R17" s="92">
        <v>74219</v>
      </c>
      <c r="S17" s="92">
        <v>15718</v>
      </c>
      <c r="T17" s="93">
        <v>89937</v>
      </c>
      <c r="U17" s="92">
        <v>986</v>
      </c>
      <c r="V17" s="92">
        <v>1211</v>
      </c>
      <c r="W17" s="93">
        <v>2197</v>
      </c>
      <c r="X17" s="92">
        <v>1930</v>
      </c>
      <c r="Y17" s="92">
        <v>1717</v>
      </c>
      <c r="Z17" s="93">
        <v>3647</v>
      </c>
      <c r="AA17" s="94">
        <v>483903</v>
      </c>
      <c r="AB17" s="94">
        <v>378351</v>
      </c>
      <c r="AC17" s="93">
        <v>862254</v>
      </c>
    </row>
    <row r="18" spans="1:29" s="87" customFormat="1" ht="20.25" customHeight="1">
      <c r="A18" s="90">
        <v>14</v>
      </c>
      <c r="B18" s="95" t="s">
        <v>12</v>
      </c>
      <c r="C18" s="92">
        <v>504</v>
      </c>
      <c r="D18" s="92">
        <v>460</v>
      </c>
      <c r="E18" s="93">
        <v>964</v>
      </c>
      <c r="F18" s="92">
        <v>176</v>
      </c>
      <c r="G18" s="92">
        <v>248</v>
      </c>
      <c r="H18" s="93">
        <v>424</v>
      </c>
      <c r="I18" s="92">
        <v>5005</v>
      </c>
      <c r="J18" s="92">
        <v>6835</v>
      </c>
      <c r="K18" s="93">
        <v>11840</v>
      </c>
      <c r="L18" s="92">
        <v>65513</v>
      </c>
      <c r="M18" s="92">
        <v>75022</v>
      </c>
      <c r="N18" s="93">
        <v>140535</v>
      </c>
      <c r="O18" s="92">
        <v>204</v>
      </c>
      <c r="P18" s="92">
        <v>405</v>
      </c>
      <c r="Q18" s="93">
        <v>609</v>
      </c>
      <c r="R18" s="92">
        <v>12220</v>
      </c>
      <c r="S18" s="92">
        <v>5142</v>
      </c>
      <c r="T18" s="93">
        <v>17362</v>
      </c>
      <c r="U18" s="92">
        <v>487</v>
      </c>
      <c r="V18" s="92">
        <v>469</v>
      </c>
      <c r="W18" s="93">
        <v>956</v>
      </c>
      <c r="X18" s="92">
        <v>335</v>
      </c>
      <c r="Y18" s="92">
        <v>120</v>
      </c>
      <c r="Z18" s="93">
        <v>455</v>
      </c>
      <c r="AA18" s="94">
        <v>84444</v>
      </c>
      <c r="AB18" s="94">
        <v>88701</v>
      </c>
      <c r="AC18" s="93">
        <v>173145</v>
      </c>
    </row>
    <row r="19" spans="1:29" s="87" customFormat="1" ht="20.25" customHeight="1">
      <c r="A19" s="90">
        <v>15</v>
      </c>
      <c r="B19" s="95" t="s">
        <v>13</v>
      </c>
      <c r="C19" s="92">
        <v>452</v>
      </c>
      <c r="D19" s="92">
        <v>327</v>
      </c>
      <c r="E19" s="93">
        <v>779</v>
      </c>
      <c r="F19" s="92">
        <v>242</v>
      </c>
      <c r="G19" s="92">
        <v>240</v>
      </c>
      <c r="H19" s="93">
        <v>482</v>
      </c>
      <c r="I19" s="92">
        <v>7734</v>
      </c>
      <c r="J19" s="92">
        <v>7086</v>
      </c>
      <c r="K19" s="93">
        <v>14820</v>
      </c>
      <c r="L19" s="92">
        <v>127329</v>
      </c>
      <c r="M19" s="92">
        <v>137779</v>
      </c>
      <c r="N19" s="93">
        <v>265108</v>
      </c>
      <c r="O19" s="92">
        <v>156</v>
      </c>
      <c r="P19" s="92">
        <v>67</v>
      </c>
      <c r="Q19" s="93">
        <v>223</v>
      </c>
      <c r="R19" s="92">
        <v>333</v>
      </c>
      <c r="S19" s="92">
        <v>203</v>
      </c>
      <c r="T19" s="93">
        <v>536</v>
      </c>
      <c r="U19" s="92">
        <v>0</v>
      </c>
      <c r="V19" s="92">
        <v>0</v>
      </c>
      <c r="W19" s="93">
        <v>0</v>
      </c>
      <c r="X19" s="92">
        <v>581</v>
      </c>
      <c r="Y19" s="92">
        <v>672</v>
      </c>
      <c r="Z19" s="93">
        <v>1253</v>
      </c>
      <c r="AA19" s="94">
        <v>136827</v>
      </c>
      <c r="AB19" s="94">
        <v>146374</v>
      </c>
      <c r="AC19" s="93">
        <v>283201</v>
      </c>
    </row>
    <row r="20" spans="1:29" s="87" customFormat="1" ht="20.25" customHeight="1">
      <c r="A20" s="90">
        <v>16</v>
      </c>
      <c r="B20" s="95" t="s">
        <v>14</v>
      </c>
      <c r="C20" s="92">
        <v>292</v>
      </c>
      <c r="D20" s="92">
        <v>172</v>
      </c>
      <c r="E20" s="93">
        <v>464</v>
      </c>
      <c r="F20" s="92">
        <v>78</v>
      </c>
      <c r="G20" s="92">
        <v>132</v>
      </c>
      <c r="H20" s="93">
        <v>210</v>
      </c>
      <c r="I20" s="92">
        <v>15364</v>
      </c>
      <c r="J20" s="92">
        <v>14258</v>
      </c>
      <c r="K20" s="93">
        <v>29622</v>
      </c>
      <c r="L20" s="92">
        <v>187393</v>
      </c>
      <c r="M20" s="92">
        <v>181362</v>
      </c>
      <c r="N20" s="93">
        <v>368755</v>
      </c>
      <c r="O20" s="92">
        <v>1156</v>
      </c>
      <c r="P20" s="92">
        <v>504</v>
      </c>
      <c r="Q20" s="93">
        <v>1660</v>
      </c>
      <c r="R20" s="92">
        <v>1309</v>
      </c>
      <c r="S20" s="92">
        <v>200</v>
      </c>
      <c r="T20" s="93">
        <v>1509</v>
      </c>
      <c r="U20" s="92">
        <v>153</v>
      </c>
      <c r="V20" s="92">
        <v>156</v>
      </c>
      <c r="W20" s="93">
        <v>309</v>
      </c>
      <c r="X20" s="92">
        <v>1229</v>
      </c>
      <c r="Y20" s="92">
        <v>586</v>
      </c>
      <c r="Z20" s="93">
        <v>1815</v>
      </c>
      <c r="AA20" s="94">
        <v>206974</v>
      </c>
      <c r="AB20" s="94">
        <v>197370</v>
      </c>
      <c r="AC20" s="93">
        <v>404344</v>
      </c>
    </row>
    <row r="21" spans="1:29" s="87" customFormat="1" ht="20.25" customHeight="1">
      <c r="A21" s="90">
        <v>17</v>
      </c>
      <c r="B21" s="95" t="s">
        <v>15</v>
      </c>
      <c r="C21" s="92">
        <v>4760</v>
      </c>
      <c r="D21" s="92">
        <v>2628</v>
      </c>
      <c r="E21" s="93">
        <v>7388</v>
      </c>
      <c r="F21" s="92">
        <v>351</v>
      </c>
      <c r="G21" s="92">
        <v>397</v>
      </c>
      <c r="H21" s="93">
        <v>748</v>
      </c>
      <c r="I21" s="92">
        <v>78520</v>
      </c>
      <c r="J21" s="92">
        <v>63693</v>
      </c>
      <c r="K21" s="93">
        <v>142213</v>
      </c>
      <c r="L21" s="92">
        <v>643721</v>
      </c>
      <c r="M21" s="92">
        <v>596416</v>
      </c>
      <c r="N21" s="93">
        <v>1240137</v>
      </c>
      <c r="O21" s="92">
        <v>1796</v>
      </c>
      <c r="P21" s="92">
        <v>1711</v>
      </c>
      <c r="Q21" s="93">
        <v>3507</v>
      </c>
      <c r="R21" s="92">
        <v>150408</v>
      </c>
      <c r="S21" s="92">
        <v>88560</v>
      </c>
      <c r="T21" s="93">
        <v>238968</v>
      </c>
      <c r="U21" s="92">
        <v>1648</v>
      </c>
      <c r="V21" s="92">
        <v>2094</v>
      </c>
      <c r="W21" s="93">
        <v>3742</v>
      </c>
      <c r="X21" s="92">
        <v>3224</v>
      </c>
      <c r="Y21" s="92">
        <v>2221</v>
      </c>
      <c r="Z21" s="93">
        <v>5445</v>
      </c>
      <c r="AA21" s="94">
        <v>884428</v>
      </c>
      <c r="AB21" s="94">
        <v>757720</v>
      </c>
      <c r="AC21" s="93">
        <v>1642148</v>
      </c>
    </row>
    <row r="22" spans="1:29" s="87" customFormat="1" ht="20.25" customHeight="1">
      <c r="A22" s="90">
        <v>18</v>
      </c>
      <c r="B22" s="95" t="s">
        <v>16</v>
      </c>
      <c r="C22" s="92">
        <v>1661</v>
      </c>
      <c r="D22" s="92">
        <v>2141</v>
      </c>
      <c r="E22" s="93">
        <v>3802</v>
      </c>
      <c r="F22" s="92">
        <v>233</v>
      </c>
      <c r="G22" s="92">
        <v>507</v>
      </c>
      <c r="H22" s="93">
        <v>740</v>
      </c>
      <c r="I22" s="92">
        <v>20613</v>
      </c>
      <c r="J22" s="92">
        <v>44441</v>
      </c>
      <c r="K22" s="93">
        <v>65054</v>
      </c>
      <c r="L22" s="92">
        <v>201144</v>
      </c>
      <c r="M22" s="92">
        <v>290073</v>
      </c>
      <c r="N22" s="93">
        <v>491217</v>
      </c>
      <c r="O22" s="92">
        <v>25</v>
      </c>
      <c r="P22" s="92">
        <v>96</v>
      </c>
      <c r="Q22" s="93">
        <v>121</v>
      </c>
      <c r="R22" s="92">
        <v>27983</v>
      </c>
      <c r="S22" s="92">
        <v>32528</v>
      </c>
      <c r="T22" s="93">
        <v>60511</v>
      </c>
      <c r="U22" s="92">
        <v>691</v>
      </c>
      <c r="V22" s="92">
        <v>6120</v>
      </c>
      <c r="W22" s="93">
        <v>6811</v>
      </c>
      <c r="X22" s="92">
        <v>1054</v>
      </c>
      <c r="Y22" s="92">
        <v>1079</v>
      </c>
      <c r="Z22" s="93">
        <v>2133</v>
      </c>
      <c r="AA22" s="94">
        <v>253404</v>
      </c>
      <c r="AB22" s="94">
        <v>376985</v>
      </c>
      <c r="AC22" s="93">
        <v>630389</v>
      </c>
    </row>
    <row r="23" spans="1:29" s="87" customFormat="1" ht="20.25" customHeight="1">
      <c r="A23" s="90">
        <v>19</v>
      </c>
      <c r="B23" s="95" t="s">
        <v>82</v>
      </c>
      <c r="C23" s="92">
        <v>0</v>
      </c>
      <c r="D23" s="92">
        <v>0</v>
      </c>
      <c r="E23" s="93">
        <v>0</v>
      </c>
      <c r="F23" s="92">
        <v>0</v>
      </c>
      <c r="G23" s="92">
        <v>0</v>
      </c>
      <c r="H23" s="93">
        <v>0</v>
      </c>
      <c r="I23" s="92">
        <v>6</v>
      </c>
      <c r="J23" s="92">
        <v>19</v>
      </c>
      <c r="K23" s="93">
        <v>25</v>
      </c>
      <c r="L23" s="92">
        <v>218</v>
      </c>
      <c r="M23" s="92">
        <v>560</v>
      </c>
      <c r="N23" s="93">
        <v>778</v>
      </c>
      <c r="O23" s="92">
        <v>0</v>
      </c>
      <c r="P23" s="92">
        <v>0</v>
      </c>
      <c r="Q23" s="93">
        <v>0</v>
      </c>
      <c r="R23" s="92">
        <v>0</v>
      </c>
      <c r="S23" s="92">
        <v>0</v>
      </c>
      <c r="T23" s="93">
        <v>0</v>
      </c>
      <c r="U23" s="92">
        <v>0</v>
      </c>
      <c r="V23" s="92">
        <v>0</v>
      </c>
      <c r="W23" s="93">
        <v>0</v>
      </c>
      <c r="X23" s="92">
        <v>0</v>
      </c>
      <c r="Y23" s="92">
        <v>0</v>
      </c>
      <c r="Z23" s="93">
        <v>0</v>
      </c>
      <c r="AA23" s="94">
        <v>224</v>
      </c>
      <c r="AB23" s="94">
        <v>579</v>
      </c>
      <c r="AC23" s="93">
        <v>803</v>
      </c>
    </row>
    <row r="24" spans="1:29" s="87" customFormat="1" ht="20.25" customHeight="1">
      <c r="A24" s="90">
        <v>20</v>
      </c>
      <c r="B24" s="95" t="s">
        <v>17</v>
      </c>
      <c r="C24" s="92">
        <v>1814</v>
      </c>
      <c r="D24" s="92">
        <v>1115</v>
      </c>
      <c r="E24" s="93">
        <v>2929</v>
      </c>
      <c r="F24" s="92">
        <v>1214</v>
      </c>
      <c r="G24" s="92">
        <v>1043</v>
      </c>
      <c r="H24" s="93">
        <v>2257</v>
      </c>
      <c r="I24" s="92">
        <v>94007</v>
      </c>
      <c r="J24" s="92">
        <v>74392</v>
      </c>
      <c r="K24" s="93">
        <v>168399</v>
      </c>
      <c r="L24" s="92">
        <v>665234</v>
      </c>
      <c r="M24" s="92">
        <v>443675</v>
      </c>
      <c r="N24" s="93">
        <v>1108909</v>
      </c>
      <c r="O24" s="92">
        <v>49365</v>
      </c>
      <c r="P24" s="92">
        <v>3556</v>
      </c>
      <c r="Q24" s="93">
        <v>52921</v>
      </c>
      <c r="R24" s="92">
        <v>97683</v>
      </c>
      <c r="S24" s="92">
        <v>10014</v>
      </c>
      <c r="T24" s="93">
        <v>107697</v>
      </c>
      <c r="U24" s="92">
        <v>499</v>
      </c>
      <c r="V24" s="92">
        <v>647</v>
      </c>
      <c r="W24" s="93">
        <v>1146</v>
      </c>
      <c r="X24" s="92">
        <v>1506</v>
      </c>
      <c r="Y24" s="92">
        <v>747</v>
      </c>
      <c r="Z24" s="93">
        <v>2253</v>
      </c>
      <c r="AA24" s="94">
        <v>911322</v>
      </c>
      <c r="AB24" s="94">
        <v>535189</v>
      </c>
      <c r="AC24" s="93">
        <v>1446511</v>
      </c>
    </row>
    <row r="25" spans="1:29" s="87" customFormat="1" ht="20.25" customHeight="1">
      <c r="A25" s="90">
        <v>21</v>
      </c>
      <c r="B25" s="95" t="s">
        <v>18</v>
      </c>
      <c r="C25" s="92">
        <v>3716</v>
      </c>
      <c r="D25" s="92">
        <v>1967</v>
      </c>
      <c r="E25" s="93">
        <v>5683</v>
      </c>
      <c r="F25" s="92">
        <v>1416</v>
      </c>
      <c r="G25" s="92">
        <v>959</v>
      </c>
      <c r="H25" s="93">
        <v>2375</v>
      </c>
      <c r="I25" s="92">
        <v>155400</v>
      </c>
      <c r="J25" s="92">
        <v>121832</v>
      </c>
      <c r="K25" s="93">
        <v>277232</v>
      </c>
      <c r="L25" s="92">
        <v>1147241</v>
      </c>
      <c r="M25" s="92">
        <v>914874</v>
      </c>
      <c r="N25" s="93">
        <v>2062115</v>
      </c>
      <c r="O25" s="92">
        <v>7918</v>
      </c>
      <c r="P25" s="92">
        <v>4610</v>
      </c>
      <c r="Q25" s="93">
        <v>12528</v>
      </c>
      <c r="R25" s="92">
        <v>236095</v>
      </c>
      <c r="S25" s="92">
        <v>135941</v>
      </c>
      <c r="T25" s="93">
        <v>372036</v>
      </c>
      <c r="U25" s="92">
        <v>2456</v>
      </c>
      <c r="V25" s="92">
        <v>3274</v>
      </c>
      <c r="W25" s="93">
        <v>5730</v>
      </c>
      <c r="X25" s="92">
        <v>2656</v>
      </c>
      <c r="Y25" s="92">
        <v>2029</v>
      </c>
      <c r="Z25" s="93">
        <v>4685</v>
      </c>
      <c r="AA25" s="94">
        <v>1556898</v>
      </c>
      <c r="AB25" s="94">
        <v>1185486</v>
      </c>
      <c r="AC25" s="93">
        <v>2742384</v>
      </c>
    </row>
    <row r="26" spans="1:29" s="87" customFormat="1" ht="20.25" customHeight="1">
      <c r="A26" s="90">
        <v>22</v>
      </c>
      <c r="B26" s="95" t="s">
        <v>19</v>
      </c>
      <c r="C26" s="92">
        <v>465</v>
      </c>
      <c r="D26" s="92">
        <v>450</v>
      </c>
      <c r="E26" s="93">
        <v>915</v>
      </c>
      <c r="F26" s="92">
        <v>0</v>
      </c>
      <c r="G26" s="92">
        <v>12</v>
      </c>
      <c r="H26" s="93">
        <v>12</v>
      </c>
      <c r="I26" s="92">
        <v>1475</v>
      </c>
      <c r="J26" s="92">
        <v>1548</v>
      </c>
      <c r="K26" s="93">
        <v>3023</v>
      </c>
      <c r="L26" s="92">
        <v>39685</v>
      </c>
      <c r="M26" s="92">
        <v>39333</v>
      </c>
      <c r="N26" s="93">
        <v>79018</v>
      </c>
      <c r="O26" s="92">
        <v>25</v>
      </c>
      <c r="P26" s="92">
        <v>24</v>
      </c>
      <c r="Q26" s="93">
        <v>49</v>
      </c>
      <c r="R26" s="92">
        <v>372</v>
      </c>
      <c r="S26" s="92">
        <v>118</v>
      </c>
      <c r="T26" s="93">
        <v>490</v>
      </c>
      <c r="U26" s="92">
        <v>34</v>
      </c>
      <c r="V26" s="92">
        <v>93</v>
      </c>
      <c r="W26" s="93">
        <v>127</v>
      </c>
      <c r="X26" s="92">
        <v>0</v>
      </c>
      <c r="Y26" s="92">
        <v>0</v>
      </c>
      <c r="Z26" s="93">
        <v>0</v>
      </c>
      <c r="AA26" s="94">
        <v>42056</v>
      </c>
      <c r="AB26" s="94">
        <v>41578</v>
      </c>
      <c r="AC26" s="93">
        <v>83634</v>
      </c>
    </row>
    <row r="27" spans="1:29" s="87" customFormat="1" ht="20.25" customHeight="1">
      <c r="A27" s="90">
        <v>23</v>
      </c>
      <c r="B27" s="95" t="s">
        <v>20</v>
      </c>
      <c r="C27" s="92">
        <v>145</v>
      </c>
      <c r="D27" s="92">
        <v>147</v>
      </c>
      <c r="E27" s="93">
        <v>292</v>
      </c>
      <c r="F27" s="92">
        <v>27</v>
      </c>
      <c r="G27" s="92">
        <v>25</v>
      </c>
      <c r="H27" s="93">
        <v>52</v>
      </c>
      <c r="I27" s="92">
        <v>1295</v>
      </c>
      <c r="J27" s="92">
        <v>1720</v>
      </c>
      <c r="K27" s="93">
        <v>3015</v>
      </c>
      <c r="L27" s="92">
        <v>26814</v>
      </c>
      <c r="M27" s="92">
        <v>28158</v>
      </c>
      <c r="N27" s="93">
        <v>54972</v>
      </c>
      <c r="O27" s="92">
        <v>43</v>
      </c>
      <c r="P27" s="92">
        <v>25</v>
      </c>
      <c r="Q27" s="93">
        <v>68</v>
      </c>
      <c r="R27" s="92">
        <v>800</v>
      </c>
      <c r="S27" s="92">
        <v>1206</v>
      </c>
      <c r="T27" s="93">
        <v>2006</v>
      </c>
      <c r="U27" s="92">
        <v>59</v>
      </c>
      <c r="V27" s="92">
        <v>2</v>
      </c>
      <c r="W27" s="93">
        <v>61</v>
      </c>
      <c r="X27" s="92">
        <v>0</v>
      </c>
      <c r="Y27" s="92">
        <v>0</v>
      </c>
      <c r="Z27" s="93">
        <v>0</v>
      </c>
      <c r="AA27" s="94">
        <v>29183</v>
      </c>
      <c r="AB27" s="94">
        <v>31283</v>
      </c>
      <c r="AC27" s="93">
        <v>60466</v>
      </c>
    </row>
    <row r="28" spans="1:29" s="87" customFormat="1" ht="20.25" customHeight="1">
      <c r="A28" s="90">
        <v>24</v>
      </c>
      <c r="B28" s="95" t="s">
        <v>21</v>
      </c>
      <c r="C28" s="92">
        <v>61</v>
      </c>
      <c r="D28" s="92">
        <v>87</v>
      </c>
      <c r="E28" s="93">
        <v>148</v>
      </c>
      <c r="F28" s="92">
        <v>20</v>
      </c>
      <c r="G28" s="92">
        <v>36</v>
      </c>
      <c r="H28" s="93">
        <v>56</v>
      </c>
      <c r="I28" s="92">
        <v>664</v>
      </c>
      <c r="J28" s="92">
        <v>563</v>
      </c>
      <c r="K28" s="93">
        <v>1227</v>
      </c>
      <c r="L28" s="92">
        <v>10401</v>
      </c>
      <c r="M28" s="92">
        <v>9882</v>
      </c>
      <c r="N28" s="93">
        <v>20283</v>
      </c>
      <c r="O28" s="92">
        <v>0</v>
      </c>
      <c r="P28" s="92">
        <v>0</v>
      </c>
      <c r="Q28" s="93">
        <v>0</v>
      </c>
      <c r="R28" s="92">
        <v>357</v>
      </c>
      <c r="S28" s="92">
        <v>923</v>
      </c>
      <c r="T28" s="93">
        <v>1280</v>
      </c>
      <c r="U28" s="92">
        <v>5</v>
      </c>
      <c r="V28" s="92">
        <v>20</v>
      </c>
      <c r="W28" s="93">
        <v>25</v>
      </c>
      <c r="X28" s="92">
        <v>0</v>
      </c>
      <c r="Y28" s="92">
        <v>0</v>
      </c>
      <c r="Z28" s="93">
        <v>0</v>
      </c>
      <c r="AA28" s="94">
        <v>11508</v>
      </c>
      <c r="AB28" s="94">
        <v>11511</v>
      </c>
      <c r="AC28" s="93">
        <v>23019</v>
      </c>
    </row>
    <row r="29" spans="1:29" s="87" customFormat="1" ht="20.25" customHeight="1">
      <c r="A29" s="90">
        <v>25</v>
      </c>
      <c r="B29" s="95" t="s">
        <v>22</v>
      </c>
      <c r="C29" s="92">
        <v>67</v>
      </c>
      <c r="D29" s="92">
        <v>60</v>
      </c>
      <c r="E29" s="93">
        <v>127</v>
      </c>
      <c r="F29" s="92">
        <v>0</v>
      </c>
      <c r="G29" s="92">
        <v>0</v>
      </c>
      <c r="H29" s="93">
        <v>0</v>
      </c>
      <c r="I29" s="92">
        <v>527</v>
      </c>
      <c r="J29" s="92">
        <v>498</v>
      </c>
      <c r="K29" s="93">
        <v>1025</v>
      </c>
      <c r="L29" s="92">
        <v>12894</v>
      </c>
      <c r="M29" s="92">
        <v>13258</v>
      </c>
      <c r="N29" s="93">
        <v>26152</v>
      </c>
      <c r="O29" s="92">
        <v>7</v>
      </c>
      <c r="P29" s="92">
        <v>44</v>
      </c>
      <c r="Q29" s="93">
        <v>51</v>
      </c>
      <c r="R29" s="92">
        <v>732</v>
      </c>
      <c r="S29" s="92">
        <v>290</v>
      </c>
      <c r="T29" s="93">
        <v>1022</v>
      </c>
      <c r="U29" s="92">
        <v>0</v>
      </c>
      <c r="V29" s="92">
        <v>0</v>
      </c>
      <c r="W29" s="93">
        <v>0</v>
      </c>
      <c r="X29" s="92">
        <v>0</v>
      </c>
      <c r="Y29" s="92">
        <v>0</v>
      </c>
      <c r="Z29" s="93">
        <v>0</v>
      </c>
      <c r="AA29" s="94">
        <v>14227</v>
      </c>
      <c r="AB29" s="94">
        <v>14150</v>
      </c>
      <c r="AC29" s="93">
        <v>28377</v>
      </c>
    </row>
    <row r="30" spans="1:29" s="87" customFormat="1" ht="20.25" customHeight="1">
      <c r="A30" s="90">
        <v>26</v>
      </c>
      <c r="B30" s="95" t="s">
        <v>23</v>
      </c>
      <c r="C30" s="92">
        <v>772</v>
      </c>
      <c r="D30" s="92">
        <v>767</v>
      </c>
      <c r="E30" s="93">
        <v>1539</v>
      </c>
      <c r="F30" s="92">
        <v>354</v>
      </c>
      <c r="G30" s="92">
        <v>525</v>
      </c>
      <c r="H30" s="93">
        <v>879</v>
      </c>
      <c r="I30" s="92">
        <v>21366</v>
      </c>
      <c r="J30" s="92">
        <v>18611</v>
      </c>
      <c r="K30" s="93">
        <v>39977</v>
      </c>
      <c r="L30" s="92">
        <v>336367</v>
      </c>
      <c r="M30" s="92">
        <v>282840</v>
      </c>
      <c r="N30" s="93">
        <v>619207</v>
      </c>
      <c r="O30" s="92">
        <v>933</v>
      </c>
      <c r="P30" s="92">
        <v>311</v>
      </c>
      <c r="Q30" s="93">
        <v>1244</v>
      </c>
      <c r="R30" s="92">
        <v>49883</v>
      </c>
      <c r="S30" s="92">
        <v>9520</v>
      </c>
      <c r="T30" s="93">
        <v>59403</v>
      </c>
      <c r="U30" s="92">
        <v>1930</v>
      </c>
      <c r="V30" s="92">
        <v>2629</v>
      </c>
      <c r="W30" s="93">
        <v>4559</v>
      </c>
      <c r="X30" s="92">
        <v>408</v>
      </c>
      <c r="Y30" s="92">
        <v>266</v>
      </c>
      <c r="Z30" s="93">
        <v>674</v>
      </c>
      <c r="AA30" s="94">
        <v>412013</v>
      </c>
      <c r="AB30" s="94">
        <v>315469</v>
      </c>
      <c r="AC30" s="93">
        <v>727482</v>
      </c>
    </row>
    <row r="31" spans="1:29" s="87" customFormat="1" ht="20.25" customHeight="1">
      <c r="A31" s="90">
        <v>27</v>
      </c>
      <c r="B31" s="95" t="s">
        <v>24</v>
      </c>
      <c r="C31" s="92">
        <v>300</v>
      </c>
      <c r="D31" s="92">
        <v>169</v>
      </c>
      <c r="E31" s="93">
        <v>469</v>
      </c>
      <c r="F31" s="92">
        <v>24</v>
      </c>
      <c r="G31" s="92">
        <v>57</v>
      </c>
      <c r="H31" s="93">
        <v>81</v>
      </c>
      <c r="I31" s="92">
        <v>4429</v>
      </c>
      <c r="J31" s="92">
        <v>3742</v>
      </c>
      <c r="K31" s="93">
        <v>8171</v>
      </c>
      <c r="L31" s="92">
        <v>17460</v>
      </c>
      <c r="M31" s="92">
        <v>20314</v>
      </c>
      <c r="N31" s="93">
        <v>37774</v>
      </c>
      <c r="O31" s="92">
        <v>176</v>
      </c>
      <c r="P31" s="92">
        <v>128</v>
      </c>
      <c r="Q31" s="93">
        <v>304</v>
      </c>
      <c r="R31" s="92">
        <v>4632</v>
      </c>
      <c r="S31" s="92">
        <v>1782</v>
      </c>
      <c r="T31" s="93">
        <v>6414</v>
      </c>
      <c r="U31" s="92">
        <v>0</v>
      </c>
      <c r="V31" s="92">
        <v>120</v>
      </c>
      <c r="W31" s="93">
        <v>120</v>
      </c>
      <c r="X31" s="92">
        <v>391</v>
      </c>
      <c r="Y31" s="92">
        <v>314</v>
      </c>
      <c r="Z31" s="93">
        <v>705</v>
      </c>
      <c r="AA31" s="94">
        <v>27412</v>
      </c>
      <c r="AB31" s="94">
        <v>26626</v>
      </c>
      <c r="AC31" s="93">
        <v>54038</v>
      </c>
    </row>
    <row r="32" spans="1:29" s="87" customFormat="1" ht="20.25" customHeight="1">
      <c r="A32" s="90">
        <v>28</v>
      </c>
      <c r="B32" s="95" t="s">
        <v>25</v>
      </c>
      <c r="C32" s="92">
        <v>1046</v>
      </c>
      <c r="D32" s="92">
        <v>1072</v>
      </c>
      <c r="E32" s="93">
        <v>2118</v>
      </c>
      <c r="F32" s="92">
        <v>304</v>
      </c>
      <c r="G32" s="92">
        <v>436</v>
      </c>
      <c r="H32" s="93">
        <v>740</v>
      </c>
      <c r="I32" s="92">
        <v>25979</v>
      </c>
      <c r="J32" s="92">
        <v>53706</v>
      </c>
      <c r="K32" s="93">
        <v>79685</v>
      </c>
      <c r="L32" s="92">
        <v>265222</v>
      </c>
      <c r="M32" s="92">
        <v>301745</v>
      </c>
      <c r="N32" s="93">
        <v>566967</v>
      </c>
      <c r="O32" s="92">
        <v>1224</v>
      </c>
      <c r="P32" s="92">
        <v>1859</v>
      </c>
      <c r="Q32" s="93">
        <v>3083</v>
      </c>
      <c r="R32" s="92">
        <v>85952</v>
      </c>
      <c r="S32" s="92">
        <v>20587</v>
      </c>
      <c r="T32" s="93">
        <v>106539</v>
      </c>
      <c r="U32" s="92">
        <v>1186</v>
      </c>
      <c r="V32" s="92">
        <v>765</v>
      </c>
      <c r="W32" s="93">
        <v>1951</v>
      </c>
      <c r="X32" s="92">
        <v>6163</v>
      </c>
      <c r="Y32" s="92">
        <v>1972</v>
      </c>
      <c r="Z32" s="93">
        <v>8135</v>
      </c>
      <c r="AA32" s="94">
        <v>387076</v>
      </c>
      <c r="AB32" s="94">
        <v>382142</v>
      </c>
      <c r="AC32" s="93">
        <v>769218</v>
      </c>
    </row>
    <row r="33" spans="1:29" s="87" customFormat="1" ht="20.25" customHeight="1">
      <c r="A33" s="90">
        <v>29</v>
      </c>
      <c r="B33" s="95" t="s">
        <v>26</v>
      </c>
      <c r="C33" s="92">
        <v>2293</v>
      </c>
      <c r="D33" s="92">
        <v>3008</v>
      </c>
      <c r="E33" s="93">
        <v>5301</v>
      </c>
      <c r="F33" s="92">
        <v>660</v>
      </c>
      <c r="G33" s="92">
        <v>622</v>
      </c>
      <c r="H33" s="93">
        <v>1282</v>
      </c>
      <c r="I33" s="92">
        <v>62907</v>
      </c>
      <c r="J33" s="92">
        <v>53559</v>
      </c>
      <c r="K33" s="93">
        <v>116466</v>
      </c>
      <c r="L33" s="92">
        <v>772335</v>
      </c>
      <c r="M33" s="92">
        <v>489095</v>
      </c>
      <c r="N33" s="93">
        <v>1261430</v>
      </c>
      <c r="O33" s="92">
        <v>2380</v>
      </c>
      <c r="P33" s="92">
        <v>1515</v>
      </c>
      <c r="Q33" s="93">
        <v>3895</v>
      </c>
      <c r="R33" s="92">
        <v>44351</v>
      </c>
      <c r="S33" s="92">
        <v>9633</v>
      </c>
      <c r="T33" s="93">
        <v>53984</v>
      </c>
      <c r="U33" s="92">
        <v>3961</v>
      </c>
      <c r="V33" s="92">
        <v>5126</v>
      </c>
      <c r="W33" s="93">
        <v>9087</v>
      </c>
      <c r="X33" s="92">
        <v>3566</v>
      </c>
      <c r="Y33" s="92">
        <v>1981</v>
      </c>
      <c r="Z33" s="93">
        <v>5547</v>
      </c>
      <c r="AA33" s="94">
        <v>892453</v>
      </c>
      <c r="AB33" s="94">
        <v>564539</v>
      </c>
      <c r="AC33" s="93">
        <v>1456992</v>
      </c>
    </row>
    <row r="34" spans="1:29" s="87" customFormat="1" ht="20.25" customHeight="1">
      <c r="A34" s="90">
        <v>30</v>
      </c>
      <c r="B34" s="95" t="s">
        <v>27</v>
      </c>
      <c r="C34" s="92">
        <v>10</v>
      </c>
      <c r="D34" s="92">
        <v>7</v>
      </c>
      <c r="E34" s="93">
        <v>17</v>
      </c>
      <c r="F34" s="92">
        <v>39</v>
      </c>
      <c r="G34" s="92">
        <v>32</v>
      </c>
      <c r="H34" s="93">
        <v>71</v>
      </c>
      <c r="I34" s="92">
        <v>440</v>
      </c>
      <c r="J34" s="92">
        <v>416</v>
      </c>
      <c r="K34" s="93">
        <v>856</v>
      </c>
      <c r="L34" s="92">
        <v>4846</v>
      </c>
      <c r="M34" s="92">
        <v>4936</v>
      </c>
      <c r="N34" s="93">
        <v>9782</v>
      </c>
      <c r="O34" s="92">
        <v>0</v>
      </c>
      <c r="P34" s="92">
        <v>0</v>
      </c>
      <c r="Q34" s="93">
        <v>0</v>
      </c>
      <c r="R34" s="92">
        <v>573</v>
      </c>
      <c r="S34" s="92">
        <v>389</v>
      </c>
      <c r="T34" s="93">
        <v>962</v>
      </c>
      <c r="U34" s="92">
        <v>0</v>
      </c>
      <c r="V34" s="92">
        <v>40</v>
      </c>
      <c r="W34" s="93">
        <v>40</v>
      </c>
      <c r="X34" s="92">
        <v>184</v>
      </c>
      <c r="Y34" s="92">
        <v>213</v>
      </c>
      <c r="Z34" s="93">
        <v>397</v>
      </c>
      <c r="AA34" s="94">
        <v>6092</v>
      </c>
      <c r="AB34" s="94">
        <v>6033</v>
      </c>
      <c r="AC34" s="93">
        <v>12125</v>
      </c>
    </row>
    <row r="35" spans="1:29" s="87" customFormat="1" ht="20.25" customHeight="1">
      <c r="A35" s="90">
        <v>31</v>
      </c>
      <c r="B35" s="95" t="s">
        <v>28</v>
      </c>
      <c r="C35" s="92">
        <v>8555</v>
      </c>
      <c r="D35" s="92">
        <v>6502</v>
      </c>
      <c r="E35" s="93">
        <v>15057</v>
      </c>
      <c r="F35" s="92">
        <v>5080</v>
      </c>
      <c r="G35" s="92">
        <v>8735</v>
      </c>
      <c r="H35" s="93">
        <v>13815</v>
      </c>
      <c r="I35" s="92">
        <v>132713</v>
      </c>
      <c r="J35" s="92">
        <v>148598</v>
      </c>
      <c r="K35" s="93">
        <v>281311</v>
      </c>
      <c r="L35" s="92">
        <v>930337</v>
      </c>
      <c r="M35" s="92">
        <v>920032</v>
      </c>
      <c r="N35" s="93">
        <v>1850369</v>
      </c>
      <c r="O35" s="92">
        <v>2296</v>
      </c>
      <c r="P35" s="92">
        <v>1499</v>
      </c>
      <c r="Q35" s="93">
        <v>3795</v>
      </c>
      <c r="R35" s="92">
        <v>354912</v>
      </c>
      <c r="S35" s="92">
        <v>79246</v>
      </c>
      <c r="T35" s="93">
        <v>434158</v>
      </c>
      <c r="U35" s="92">
        <v>2011</v>
      </c>
      <c r="V35" s="92">
        <v>5898</v>
      </c>
      <c r="W35" s="93">
        <v>7909</v>
      </c>
      <c r="X35" s="92">
        <v>4824</v>
      </c>
      <c r="Y35" s="92">
        <v>3308</v>
      </c>
      <c r="Z35" s="93">
        <v>8132</v>
      </c>
      <c r="AA35" s="94">
        <v>1440728</v>
      </c>
      <c r="AB35" s="94">
        <v>1173818</v>
      </c>
      <c r="AC35" s="93">
        <v>2614546</v>
      </c>
    </row>
    <row r="36" spans="1:29" s="87" customFormat="1" ht="20.25" customHeight="1">
      <c r="A36" s="90">
        <v>32</v>
      </c>
      <c r="B36" s="95" t="s">
        <v>29</v>
      </c>
      <c r="C36" s="92">
        <v>3092</v>
      </c>
      <c r="D36" s="92">
        <v>1651</v>
      </c>
      <c r="E36" s="93">
        <v>4743</v>
      </c>
      <c r="F36" s="92">
        <v>419</v>
      </c>
      <c r="G36" s="92">
        <v>228</v>
      </c>
      <c r="H36" s="93">
        <v>647</v>
      </c>
      <c r="I36" s="92">
        <v>95530</v>
      </c>
      <c r="J36" s="92">
        <v>63898</v>
      </c>
      <c r="K36" s="93">
        <v>159428</v>
      </c>
      <c r="L36" s="92">
        <v>538824</v>
      </c>
      <c r="M36" s="92">
        <v>424503</v>
      </c>
      <c r="N36" s="93">
        <v>963327</v>
      </c>
      <c r="O36" s="92">
        <v>645</v>
      </c>
      <c r="P36" s="92">
        <v>308</v>
      </c>
      <c r="Q36" s="93">
        <v>953</v>
      </c>
      <c r="R36" s="92">
        <v>25014</v>
      </c>
      <c r="S36" s="92">
        <v>31110</v>
      </c>
      <c r="T36" s="93">
        <v>56124</v>
      </c>
      <c r="U36" s="92">
        <v>510</v>
      </c>
      <c r="V36" s="92">
        <v>1140</v>
      </c>
      <c r="W36" s="93">
        <v>1650</v>
      </c>
      <c r="X36" s="92">
        <v>2313</v>
      </c>
      <c r="Y36" s="92">
        <v>1651</v>
      </c>
      <c r="Z36" s="93">
        <v>3964</v>
      </c>
      <c r="AA36" s="94">
        <v>666347</v>
      </c>
      <c r="AB36" s="94">
        <v>524489</v>
      </c>
      <c r="AC36" s="93">
        <v>1190836</v>
      </c>
    </row>
    <row r="37" spans="1:29" s="87" customFormat="1" ht="20.25" customHeight="1">
      <c r="A37" s="90">
        <v>33</v>
      </c>
      <c r="B37" s="95" t="s">
        <v>30</v>
      </c>
      <c r="C37" s="92">
        <v>88</v>
      </c>
      <c r="D37" s="92">
        <v>60</v>
      </c>
      <c r="E37" s="93">
        <v>148</v>
      </c>
      <c r="F37" s="92">
        <v>0</v>
      </c>
      <c r="G37" s="92">
        <v>0</v>
      </c>
      <c r="H37" s="93">
        <v>0</v>
      </c>
      <c r="I37" s="92">
        <v>1324</v>
      </c>
      <c r="J37" s="92">
        <v>1171</v>
      </c>
      <c r="K37" s="93">
        <v>2495</v>
      </c>
      <c r="L37" s="92">
        <v>26908</v>
      </c>
      <c r="M37" s="92">
        <v>19464</v>
      </c>
      <c r="N37" s="93">
        <v>46372</v>
      </c>
      <c r="O37" s="92">
        <v>134</v>
      </c>
      <c r="P37" s="92">
        <v>103</v>
      </c>
      <c r="Q37" s="93">
        <v>237</v>
      </c>
      <c r="R37" s="92">
        <v>1143</v>
      </c>
      <c r="S37" s="92">
        <v>1366</v>
      </c>
      <c r="T37" s="93">
        <v>2509</v>
      </c>
      <c r="U37" s="92">
        <v>0</v>
      </c>
      <c r="V37" s="92">
        <v>0</v>
      </c>
      <c r="W37" s="93">
        <v>0</v>
      </c>
      <c r="X37" s="92">
        <v>27</v>
      </c>
      <c r="Y37" s="92">
        <v>45</v>
      </c>
      <c r="Z37" s="93">
        <v>72</v>
      </c>
      <c r="AA37" s="94">
        <v>29624</v>
      </c>
      <c r="AB37" s="94">
        <v>22209</v>
      </c>
      <c r="AC37" s="93">
        <v>51833</v>
      </c>
    </row>
    <row r="38" spans="1:29" s="87" customFormat="1" ht="20.25" customHeight="1">
      <c r="A38" s="90">
        <v>34</v>
      </c>
      <c r="B38" s="95" t="s">
        <v>31</v>
      </c>
      <c r="C38" s="92">
        <v>5563</v>
      </c>
      <c r="D38" s="92">
        <v>3025</v>
      </c>
      <c r="E38" s="93">
        <v>8588</v>
      </c>
      <c r="F38" s="92">
        <v>533</v>
      </c>
      <c r="G38" s="92">
        <v>566</v>
      </c>
      <c r="H38" s="93">
        <v>1099</v>
      </c>
      <c r="I38" s="92">
        <v>170826</v>
      </c>
      <c r="J38" s="92">
        <v>184566</v>
      </c>
      <c r="K38" s="93">
        <v>355392</v>
      </c>
      <c r="L38" s="92">
        <v>2070558</v>
      </c>
      <c r="M38" s="92">
        <v>1951528</v>
      </c>
      <c r="N38" s="93">
        <v>4022086</v>
      </c>
      <c r="O38" s="92">
        <v>3012</v>
      </c>
      <c r="P38" s="92">
        <v>1811</v>
      </c>
      <c r="Q38" s="93">
        <v>4823</v>
      </c>
      <c r="R38" s="92">
        <v>42998</v>
      </c>
      <c r="S38" s="92">
        <v>22646</v>
      </c>
      <c r="T38" s="93">
        <v>65644</v>
      </c>
      <c r="U38" s="92">
        <v>11477</v>
      </c>
      <c r="V38" s="92">
        <v>10807</v>
      </c>
      <c r="W38" s="93">
        <v>22284</v>
      </c>
      <c r="X38" s="92">
        <v>8311</v>
      </c>
      <c r="Y38" s="92">
        <v>3589</v>
      </c>
      <c r="Z38" s="93">
        <v>11900</v>
      </c>
      <c r="AA38" s="94">
        <v>2313278</v>
      </c>
      <c r="AB38" s="94">
        <v>2178538</v>
      </c>
      <c r="AC38" s="93">
        <v>4491816</v>
      </c>
    </row>
    <row r="39" spans="1:29" s="87" customFormat="1" ht="20.25" customHeight="1">
      <c r="A39" s="90">
        <v>35</v>
      </c>
      <c r="B39" s="95" t="s">
        <v>32</v>
      </c>
      <c r="C39" s="92">
        <v>1493</v>
      </c>
      <c r="D39" s="92">
        <v>769</v>
      </c>
      <c r="E39" s="93">
        <v>2262</v>
      </c>
      <c r="F39" s="92">
        <v>7</v>
      </c>
      <c r="G39" s="92">
        <v>4</v>
      </c>
      <c r="H39" s="93">
        <v>11</v>
      </c>
      <c r="I39" s="92">
        <v>21031</v>
      </c>
      <c r="J39" s="92">
        <v>23392</v>
      </c>
      <c r="K39" s="93">
        <v>44423</v>
      </c>
      <c r="L39" s="92">
        <v>151254</v>
      </c>
      <c r="M39" s="92">
        <v>161799</v>
      </c>
      <c r="N39" s="93">
        <v>313053</v>
      </c>
      <c r="O39" s="92">
        <v>171</v>
      </c>
      <c r="P39" s="92">
        <v>253</v>
      </c>
      <c r="Q39" s="93">
        <v>424</v>
      </c>
      <c r="R39" s="92">
        <v>14454</v>
      </c>
      <c r="S39" s="92">
        <v>5524</v>
      </c>
      <c r="T39" s="93">
        <v>19978</v>
      </c>
      <c r="U39" s="92">
        <v>641</v>
      </c>
      <c r="V39" s="92">
        <v>461</v>
      </c>
      <c r="W39" s="93">
        <v>1102</v>
      </c>
      <c r="X39" s="92">
        <v>1256</v>
      </c>
      <c r="Y39" s="92">
        <v>395</v>
      </c>
      <c r="Z39" s="93">
        <v>1651</v>
      </c>
      <c r="AA39" s="94">
        <v>190307</v>
      </c>
      <c r="AB39" s="94">
        <v>192597</v>
      </c>
      <c r="AC39" s="93">
        <v>382904</v>
      </c>
    </row>
    <row r="40" spans="1:29" s="87" customFormat="1" ht="20.25" customHeight="1">
      <c r="A40" s="90">
        <v>36</v>
      </c>
      <c r="B40" s="95" t="s">
        <v>33</v>
      </c>
      <c r="C40" s="92">
        <v>2351</v>
      </c>
      <c r="D40" s="92">
        <v>948</v>
      </c>
      <c r="E40" s="93">
        <v>3299</v>
      </c>
      <c r="F40" s="92">
        <v>381</v>
      </c>
      <c r="G40" s="92">
        <v>433</v>
      </c>
      <c r="H40" s="93">
        <v>814</v>
      </c>
      <c r="I40" s="92">
        <v>32733</v>
      </c>
      <c r="J40" s="92">
        <v>26721</v>
      </c>
      <c r="K40" s="93">
        <v>59454</v>
      </c>
      <c r="L40" s="92">
        <v>767893</v>
      </c>
      <c r="M40" s="92">
        <v>596476</v>
      </c>
      <c r="N40" s="93">
        <v>1364369</v>
      </c>
      <c r="O40" s="92">
        <v>1620</v>
      </c>
      <c r="P40" s="92">
        <v>457</v>
      </c>
      <c r="Q40" s="93">
        <v>2077</v>
      </c>
      <c r="R40" s="92">
        <v>45281</v>
      </c>
      <c r="S40" s="92">
        <v>12331</v>
      </c>
      <c r="T40" s="93">
        <v>57612</v>
      </c>
      <c r="U40" s="92">
        <v>2155</v>
      </c>
      <c r="V40" s="92">
        <v>1774</v>
      </c>
      <c r="W40" s="93">
        <v>3929</v>
      </c>
      <c r="X40" s="92">
        <v>4744</v>
      </c>
      <c r="Y40" s="92">
        <v>1326</v>
      </c>
      <c r="Z40" s="93">
        <v>6070</v>
      </c>
      <c r="AA40" s="94">
        <v>857158</v>
      </c>
      <c r="AB40" s="94">
        <v>640466</v>
      </c>
      <c r="AC40" s="93">
        <v>1497624</v>
      </c>
    </row>
    <row r="41" spans="1:29" s="96" customFormat="1" ht="20.25" customHeight="1">
      <c r="A41" s="420" t="s">
        <v>49</v>
      </c>
      <c r="B41" s="420"/>
      <c r="C41" s="95">
        <f>SUM(C5:C40)</f>
        <v>55654</v>
      </c>
      <c r="D41" s="95">
        <f t="shared" ref="D41:Z41" si="0">SUM(D5:D40)</f>
        <v>39771</v>
      </c>
      <c r="E41" s="95">
        <f t="shared" si="0"/>
        <v>95425</v>
      </c>
      <c r="F41" s="95">
        <f t="shared" si="0"/>
        <v>13257</v>
      </c>
      <c r="G41" s="95">
        <f t="shared" si="0"/>
        <v>17117</v>
      </c>
      <c r="H41" s="95">
        <f t="shared" si="0"/>
        <v>30374</v>
      </c>
      <c r="I41" s="95">
        <f t="shared" si="0"/>
        <v>1211410</v>
      </c>
      <c r="J41" s="95">
        <f t="shared" si="0"/>
        <v>1144494</v>
      </c>
      <c r="K41" s="95">
        <f t="shared" si="0"/>
        <v>2355904</v>
      </c>
      <c r="L41" s="95">
        <f t="shared" si="0"/>
        <v>11647300</v>
      </c>
      <c r="M41" s="95">
        <f t="shared" si="0"/>
        <v>10030938</v>
      </c>
      <c r="N41" s="95">
        <f t="shared" si="0"/>
        <v>21678238</v>
      </c>
      <c r="O41" s="95">
        <f t="shared" si="0"/>
        <v>85012</v>
      </c>
      <c r="P41" s="95">
        <f t="shared" si="0"/>
        <v>28832</v>
      </c>
      <c r="Q41" s="95">
        <f t="shared" si="0"/>
        <v>113844</v>
      </c>
      <c r="R41" s="95">
        <f t="shared" si="0"/>
        <v>1491197</v>
      </c>
      <c r="S41" s="95">
        <f t="shared" si="0"/>
        <v>589488</v>
      </c>
      <c r="T41" s="95">
        <f t="shared" si="0"/>
        <v>2080685</v>
      </c>
      <c r="U41" s="95">
        <f t="shared" si="0"/>
        <v>41526</v>
      </c>
      <c r="V41" s="95">
        <f t="shared" si="0"/>
        <v>52888</v>
      </c>
      <c r="W41" s="95">
        <f t="shared" si="0"/>
        <v>94414</v>
      </c>
      <c r="X41" s="95">
        <f t="shared" si="0"/>
        <v>58873</v>
      </c>
      <c r="Y41" s="95">
        <f t="shared" si="0"/>
        <v>35402</v>
      </c>
      <c r="Z41" s="95">
        <f t="shared" si="0"/>
        <v>94275</v>
      </c>
      <c r="AA41" s="95">
        <f>SUM(AA5:AA40)</f>
        <v>14604229</v>
      </c>
      <c r="AB41" s="95">
        <f>SUM(AB5:AB40)</f>
        <v>11938930</v>
      </c>
      <c r="AC41" s="95">
        <f>SUM(AC5:AC40)</f>
        <v>26543159</v>
      </c>
    </row>
  </sheetData>
  <mergeCells count="12">
    <mergeCell ref="I2:K2"/>
    <mergeCell ref="L2:N2"/>
    <mergeCell ref="A41:B41"/>
    <mergeCell ref="A2:A3"/>
    <mergeCell ref="B2:B3"/>
    <mergeCell ref="C2:E2"/>
    <mergeCell ref="F2:H2"/>
    <mergeCell ref="O2:Q2"/>
    <mergeCell ref="R2:T2"/>
    <mergeCell ref="U2:W2"/>
    <mergeCell ref="X2:Z2"/>
    <mergeCell ref="AA2:AC2"/>
  </mergeCells>
  <printOptions horizontalCentered="1"/>
  <pageMargins left="0.70866141732283472" right="0.15748031496062992" top="0.51181102362204722" bottom="0.39370078740157483" header="0.19685039370078741" footer="0.15748031496062992"/>
  <pageSetup paperSize="9" scale="89" firstPageNumber="15" orientation="portrait" useFirstPageNumber="1" horizontalDpi="4294967294" verticalDpi="4294967294" r:id="rId1"/>
  <headerFooter>
    <oddFooter>&amp;L&amp;"Arial,Italic"&amp;9AISHE 2012-13&amp;CT-&amp;P</oddFooter>
  </headerFooter>
  <colBreaks count="2" manualBreakCount="2">
    <brk id="11" max="39" man="1"/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F46"/>
  <sheetViews>
    <sheetView view="pageBreakPreview" zoomScaleSheetLayoutView="100" workbookViewId="0">
      <pane xSplit="2" ySplit="3" topLeftCell="R4" activePane="bottomRight" state="frozen"/>
      <selection pane="topRight" activeCell="C1" sqref="C1"/>
      <selection pane="bottomLeft" activeCell="A4" sqref="A4"/>
      <selection pane="bottomRight" activeCell="R46" sqref="R46"/>
    </sheetView>
  </sheetViews>
  <sheetFormatPr defaultRowHeight="15.75"/>
  <cols>
    <col min="1" max="1" width="5.140625" style="110" customWidth="1"/>
    <col min="2" max="2" width="22" style="110" customWidth="1"/>
    <col min="3" max="3" width="7.28515625" style="110" customWidth="1"/>
    <col min="4" max="4" width="12.140625" style="110" customWidth="1"/>
    <col min="5" max="5" width="6.7109375" style="110" customWidth="1"/>
    <col min="6" max="7" width="8.140625" style="110" customWidth="1"/>
    <col min="8" max="8" width="6.5703125" style="110" customWidth="1"/>
    <col min="9" max="10" width="8.140625" style="110" customWidth="1"/>
    <col min="11" max="11" width="8.28515625" style="110" customWidth="1"/>
    <col min="12" max="13" width="9.28515625" style="110" customWidth="1"/>
    <col min="14" max="14" width="10.28515625" style="110" customWidth="1"/>
    <col min="15" max="16" width="11.28515625" style="110" customWidth="1"/>
    <col min="17" max="19" width="10.28515625" style="110" customWidth="1"/>
    <col min="20" max="22" width="9.28515625" style="110" customWidth="1"/>
    <col min="23" max="25" width="9.42578125" style="110" customWidth="1"/>
    <col min="26" max="28" width="10.28515625" style="110" customWidth="1"/>
    <col min="29" max="31" width="11" style="110" customWidth="1"/>
    <col min="32" max="16384" width="9.140625" style="110"/>
  </cols>
  <sheetData>
    <row r="1" spans="1:31" s="98" customFormat="1" ht="27" customHeight="1">
      <c r="B1" s="69" t="s">
        <v>121</v>
      </c>
      <c r="C1" s="70" t="s">
        <v>122</v>
      </c>
      <c r="N1" s="70" t="s">
        <v>122</v>
      </c>
      <c r="W1" s="70" t="s">
        <v>122</v>
      </c>
    </row>
    <row r="2" spans="1:31" s="99" customFormat="1" ht="33" customHeight="1">
      <c r="A2" s="428" t="s">
        <v>108</v>
      </c>
      <c r="B2" s="430" t="s">
        <v>36</v>
      </c>
      <c r="C2" s="430" t="s">
        <v>123</v>
      </c>
      <c r="D2" s="430"/>
      <c r="E2" s="425" t="s">
        <v>109</v>
      </c>
      <c r="F2" s="426"/>
      <c r="G2" s="427"/>
      <c r="H2" s="425" t="s">
        <v>110</v>
      </c>
      <c r="I2" s="426"/>
      <c r="J2" s="427"/>
      <c r="K2" s="425" t="s">
        <v>111</v>
      </c>
      <c r="L2" s="426"/>
      <c r="M2" s="427"/>
      <c r="N2" s="425" t="s">
        <v>112</v>
      </c>
      <c r="O2" s="426"/>
      <c r="P2" s="427"/>
      <c r="Q2" s="425" t="s">
        <v>113</v>
      </c>
      <c r="R2" s="426"/>
      <c r="S2" s="427"/>
      <c r="T2" s="425" t="s">
        <v>114</v>
      </c>
      <c r="U2" s="426"/>
      <c r="V2" s="427"/>
      <c r="W2" s="425" t="s">
        <v>115</v>
      </c>
      <c r="X2" s="426"/>
      <c r="Y2" s="427"/>
      <c r="Z2" s="425" t="s">
        <v>116</v>
      </c>
      <c r="AA2" s="426"/>
      <c r="AB2" s="427"/>
      <c r="AC2" s="425" t="s">
        <v>48</v>
      </c>
      <c r="AD2" s="426"/>
      <c r="AE2" s="427"/>
    </row>
    <row r="3" spans="1:31" s="74" customFormat="1" ht="24.75" customHeight="1">
      <c r="A3" s="429"/>
      <c r="B3" s="430"/>
      <c r="C3" s="100" t="s">
        <v>104</v>
      </c>
      <c r="D3" s="101" t="s">
        <v>124</v>
      </c>
      <c r="E3" s="102" t="s">
        <v>117</v>
      </c>
      <c r="F3" s="102" t="s">
        <v>118</v>
      </c>
      <c r="G3" s="102" t="s">
        <v>104</v>
      </c>
      <c r="H3" s="102" t="s">
        <v>117</v>
      </c>
      <c r="I3" s="102" t="s">
        <v>118</v>
      </c>
      <c r="J3" s="102" t="s">
        <v>104</v>
      </c>
      <c r="K3" s="102" t="s">
        <v>117</v>
      </c>
      <c r="L3" s="102" t="s">
        <v>118</v>
      </c>
      <c r="M3" s="102" t="s">
        <v>104</v>
      </c>
      <c r="N3" s="102" t="s">
        <v>117</v>
      </c>
      <c r="O3" s="102" t="s">
        <v>118</v>
      </c>
      <c r="P3" s="102" t="s">
        <v>104</v>
      </c>
      <c r="Q3" s="102" t="s">
        <v>117</v>
      </c>
      <c r="R3" s="102" t="s">
        <v>118</v>
      </c>
      <c r="S3" s="102" t="s">
        <v>104</v>
      </c>
      <c r="T3" s="102" t="s">
        <v>117</v>
      </c>
      <c r="U3" s="102" t="s">
        <v>118</v>
      </c>
      <c r="V3" s="102" t="s">
        <v>104</v>
      </c>
      <c r="W3" s="102" t="s">
        <v>117</v>
      </c>
      <c r="X3" s="102" t="s">
        <v>118</v>
      </c>
      <c r="Y3" s="102" t="s">
        <v>104</v>
      </c>
      <c r="Z3" s="102" t="s">
        <v>117</v>
      </c>
      <c r="AA3" s="102" t="s">
        <v>118</v>
      </c>
      <c r="AB3" s="102" t="s">
        <v>104</v>
      </c>
      <c r="AC3" s="102" t="s">
        <v>117</v>
      </c>
      <c r="AD3" s="102" t="s">
        <v>118</v>
      </c>
      <c r="AE3" s="102" t="s">
        <v>104</v>
      </c>
    </row>
    <row r="4" spans="1:31" s="74" customFormat="1" ht="15" customHeight="1">
      <c r="A4" s="62">
        <v>1</v>
      </c>
      <c r="B4" s="62">
        <v>2</v>
      </c>
      <c r="C4" s="62">
        <v>3</v>
      </c>
      <c r="D4" s="62">
        <v>4</v>
      </c>
      <c r="E4" s="62">
        <v>5</v>
      </c>
      <c r="F4" s="62">
        <v>6</v>
      </c>
      <c r="G4" s="62">
        <v>7</v>
      </c>
      <c r="H4" s="62">
        <v>8</v>
      </c>
      <c r="I4" s="62">
        <v>9</v>
      </c>
      <c r="J4" s="62">
        <v>10</v>
      </c>
      <c r="K4" s="62">
        <v>11</v>
      </c>
      <c r="L4" s="62">
        <v>12</v>
      </c>
      <c r="M4" s="62">
        <v>13</v>
      </c>
      <c r="N4" s="62">
        <v>14</v>
      </c>
      <c r="O4" s="62">
        <v>15</v>
      </c>
      <c r="P4" s="62">
        <v>16</v>
      </c>
      <c r="Q4" s="62">
        <v>17</v>
      </c>
      <c r="R4" s="62">
        <v>18</v>
      </c>
      <c r="S4" s="62">
        <v>19</v>
      </c>
      <c r="T4" s="62">
        <v>20</v>
      </c>
      <c r="U4" s="62">
        <v>21</v>
      </c>
      <c r="V4" s="62">
        <v>22</v>
      </c>
      <c r="W4" s="62">
        <v>23</v>
      </c>
      <c r="X4" s="62">
        <v>24</v>
      </c>
      <c r="Y4" s="62">
        <v>25</v>
      </c>
      <c r="Z4" s="62">
        <v>26</v>
      </c>
      <c r="AA4" s="62">
        <v>27</v>
      </c>
      <c r="AB4" s="62">
        <v>28</v>
      </c>
      <c r="AC4" s="62">
        <v>29</v>
      </c>
      <c r="AD4" s="62">
        <v>30</v>
      </c>
      <c r="AE4" s="62">
        <v>31</v>
      </c>
    </row>
    <row r="5" spans="1:31" s="74" customFormat="1" ht="30.75" customHeight="1">
      <c r="A5" s="103">
        <v>1</v>
      </c>
      <c r="B5" s="101" t="s">
        <v>0</v>
      </c>
      <c r="C5" s="104">
        <v>0</v>
      </c>
      <c r="D5" s="104">
        <v>0</v>
      </c>
      <c r="E5" s="105">
        <v>18</v>
      </c>
      <c r="F5" s="105">
        <v>3</v>
      </c>
      <c r="G5" s="106">
        <v>21</v>
      </c>
      <c r="H5" s="105">
        <v>0</v>
      </c>
      <c r="I5" s="105">
        <v>0</v>
      </c>
      <c r="J5" s="106">
        <v>0</v>
      </c>
      <c r="K5" s="105">
        <v>574</v>
      </c>
      <c r="L5" s="105">
        <v>632</v>
      </c>
      <c r="M5" s="106">
        <v>1206</v>
      </c>
      <c r="N5" s="105">
        <v>1822</v>
      </c>
      <c r="O5" s="105">
        <v>2202</v>
      </c>
      <c r="P5" s="106">
        <v>4024</v>
      </c>
      <c r="Q5" s="105">
        <v>62</v>
      </c>
      <c r="R5" s="105">
        <v>34</v>
      </c>
      <c r="S5" s="106">
        <v>96</v>
      </c>
      <c r="T5" s="105">
        <v>21</v>
      </c>
      <c r="U5" s="105">
        <v>20</v>
      </c>
      <c r="V5" s="106">
        <v>41</v>
      </c>
      <c r="W5" s="105">
        <v>24</v>
      </c>
      <c r="X5" s="105">
        <v>0</v>
      </c>
      <c r="Y5" s="106">
        <v>24</v>
      </c>
      <c r="Z5" s="105">
        <v>0</v>
      </c>
      <c r="AA5" s="105">
        <v>0</v>
      </c>
      <c r="AB5" s="106">
        <v>0</v>
      </c>
      <c r="AC5" s="106">
        <v>2521</v>
      </c>
      <c r="AD5" s="106">
        <v>2891</v>
      </c>
      <c r="AE5" s="106">
        <v>5412</v>
      </c>
    </row>
    <row r="6" spans="1:31" s="74" customFormat="1" ht="21.75" customHeight="1">
      <c r="A6" s="103">
        <v>2</v>
      </c>
      <c r="B6" s="107" t="s">
        <v>1</v>
      </c>
      <c r="C6" s="104">
        <v>27</v>
      </c>
      <c r="D6" s="104">
        <v>27</v>
      </c>
      <c r="E6" s="105">
        <v>1618</v>
      </c>
      <c r="F6" s="105">
        <v>1099</v>
      </c>
      <c r="G6" s="106">
        <v>2717</v>
      </c>
      <c r="H6" s="105">
        <v>200</v>
      </c>
      <c r="I6" s="105">
        <v>140</v>
      </c>
      <c r="J6" s="106">
        <v>340</v>
      </c>
      <c r="K6" s="105">
        <v>65118</v>
      </c>
      <c r="L6" s="105">
        <v>55296</v>
      </c>
      <c r="M6" s="106">
        <v>120414</v>
      </c>
      <c r="N6" s="105">
        <v>187365</v>
      </c>
      <c r="O6" s="105">
        <v>134071</v>
      </c>
      <c r="P6" s="106">
        <v>321436</v>
      </c>
      <c r="Q6" s="105">
        <v>1025</v>
      </c>
      <c r="R6" s="105">
        <v>540</v>
      </c>
      <c r="S6" s="106">
        <v>1565</v>
      </c>
      <c r="T6" s="105">
        <v>302</v>
      </c>
      <c r="U6" s="105">
        <v>193</v>
      </c>
      <c r="V6" s="106">
        <v>495</v>
      </c>
      <c r="W6" s="105">
        <v>71</v>
      </c>
      <c r="X6" s="105">
        <v>61</v>
      </c>
      <c r="Y6" s="106">
        <v>132</v>
      </c>
      <c r="Z6" s="105">
        <v>2304</v>
      </c>
      <c r="AA6" s="105">
        <v>923</v>
      </c>
      <c r="AB6" s="106">
        <v>3227</v>
      </c>
      <c r="AC6" s="106">
        <v>258003</v>
      </c>
      <c r="AD6" s="106">
        <v>192323</v>
      </c>
      <c r="AE6" s="106">
        <v>450326</v>
      </c>
    </row>
    <row r="7" spans="1:31" s="74" customFormat="1" ht="21.75" customHeight="1">
      <c r="A7" s="103">
        <v>3</v>
      </c>
      <c r="B7" s="107" t="s">
        <v>2</v>
      </c>
      <c r="C7" s="104">
        <v>3</v>
      </c>
      <c r="D7" s="104">
        <v>3</v>
      </c>
      <c r="E7" s="105">
        <v>160</v>
      </c>
      <c r="F7" s="105">
        <v>94</v>
      </c>
      <c r="G7" s="106">
        <v>254</v>
      </c>
      <c r="H7" s="105">
        <v>30</v>
      </c>
      <c r="I7" s="105">
        <v>26</v>
      </c>
      <c r="J7" s="106">
        <v>56</v>
      </c>
      <c r="K7" s="105">
        <v>1464</v>
      </c>
      <c r="L7" s="105">
        <v>1849</v>
      </c>
      <c r="M7" s="106">
        <v>3313</v>
      </c>
      <c r="N7" s="105">
        <v>1268</v>
      </c>
      <c r="O7" s="105">
        <v>2923</v>
      </c>
      <c r="P7" s="106">
        <v>4191</v>
      </c>
      <c r="Q7" s="105">
        <v>61</v>
      </c>
      <c r="R7" s="105">
        <v>40</v>
      </c>
      <c r="S7" s="106">
        <v>101</v>
      </c>
      <c r="T7" s="105">
        <v>968</v>
      </c>
      <c r="U7" s="105">
        <v>424</v>
      </c>
      <c r="V7" s="106">
        <v>1392</v>
      </c>
      <c r="W7" s="105">
        <v>277</v>
      </c>
      <c r="X7" s="105">
        <v>66</v>
      </c>
      <c r="Y7" s="106">
        <v>343</v>
      </c>
      <c r="Z7" s="105">
        <v>0</v>
      </c>
      <c r="AA7" s="105">
        <v>0</v>
      </c>
      <c r="AB7" s="106">
        <v>0</v>
      </c>
      <c r="AC7" s="106">
        <v>4228</v>
      </c>
      <c r="AD7" s="106">
        <v>5422</v>
      </c>
      <c r="AE7" s="106">
        <v>9650</v>
      </c>
    </row>
    <row r="8" spans="1:31" s="74" customFormat="1" ht="21.75" customHeight="1">
      <c r="A8" s="103">
        <v>4</v>
      </c>
      <c r="B8" s="107" t="s">
        <v>3</v>
      </c>
      <c r="C8" s="104">
        <v>12</v>
      </c>
      <c r="D8" s="104">
        <v>12</v>
      </c>
      <c r="E8" s="105">
        <v>1554</v>
      </c>
      <c r="F8" s="105">
        <v>902</v>
      </c>
      <c r="G8" s="106">
        <v>2456</v>
      </c>
      <c r="H8" s="105">
        <v>29</v>
      </c>
      <c r="I8" s="105">
        <v>59</v>
      </c>
      <c r="J8" s="106">
        <v>88</v>
      </c>
      <c r="K8" s="105">
        <v>19271</v>
      </c>
      <c r="L8" s="105">
        <v>21861</v>
      </c>
      <c r="M8" s="106">
        <v>41132</v>
      </c>
      <c r="N8" s="105">
        <v>47406</v>
      </c>
      <c r="O8" s="105">
        <v>38393</v>
      </c>
      <c r="P8" s="106">
        <v>85799</v>
      </c>
      <c r="Q8" s="105">
        <v>1090</v>
      </c>
      <c r="R8" s="105">
        <v>919</v>
      </c>
      <c r="S8" s="106">
        <v>2009</v>
      </c>
      <c r="T8" s="105">
        <v>5294</v>
      </c>
      <c r="U8" s="105">
        <v>4692</v>
      </c>
      <c r="V8" s="106">
        <v>9986</v>
      </c>
      <c r="W8" s="105">
        <v>115</v>
      </c>
      <c r="X8" s="105">
        <v>40</v>
      </c>
      <c r="Y8" s="106">
        <v>155</v>
      </c>
      <c r="Z8" s="105">
        <v>478</v>
      </c>
      <c r="AA8" s="105">
        <v>643</v>
      </c>
      <c r="AB8" s="106">
        <v>1121</v>
      </c>
      <c r="AC8" s="106">
        <v>75237</v>
      </c>
      <c r="AD8" s="106">
        <v>67509</v>
      </c>
      <c r="AE8" s="106">
        <v>142746</v>
      </c>
    </row>
    <row r="9" spans="1:31" s="74" customFormat="1" ht="21.75" customHeight="1">
      <c r="A9" s="103">
        <v>5</v>
      </c>
      <c r="B9" s="107" t="s">
        <v>4</v>
      </c>
      <c r="C9" s="104">
        <v>20</v>
      </c>
      <c r="D9" s="104">
        <v>20</v>
      </c>
      <c r="E9" s="105">
        <v>1701</v>
      </c>
      <c r="F9" s="105">
        <v>849</v>
      </c>
      <c r="G9" s="106">
        <v>2550</v>
      </c>
      <c r="H9" s="105">
        <v>0</v>
      </c>
      <c r="I9" s="105">
        <v>0</v>
      </c>
      <c r="J9" s="106">
        <v>0</v>
      </c>
      <c r="K9" s="105">
        <v>41630</v>
      </c>
      <c r="L9" s="105">
        <v>26785</v>
      </c>
      <c r="M9" s="106">
        <v>68415</v>
      </c>
      <c r="N9" s="105">
        <v>55867</v>
      </c>
      <c r="O9" s="105">
        <v>31950</v>
      </c>
      <c r="P9" s="106">
        <v>87817</v>
      </c>
      <c r="Q9" s="105">
        <v>917</v>
      </c>
      <c r="R9" s="105">
        <v>501</v>
      </c>
      <c r="S9" s="106">
        <v>1418</v>
      </c>
      <c r="T9" s="105">
        <v>388</v>
      </c>
      <c r="U9" s="105">
        <v>407</v>
      </c>
      <c r="V9" s="106">
        <v>795</v>
      </c>
      <c r="W9" s="105">
        <v>10</v>
      </c>
      <c r="X9" s="105">
        <v>8</v>
      </c>
      <c r="Y9" s="106">
        <v>18</v>
      </c>
      <c r="Z9" s="105">
        <v>255</v>
      </c>
      <c r="AA9" s="105">
        <v>249</v>
      </c>
      <c r="AB9" s="106">
        <v>504</v>
      </c>
      <c r="AC9" s="106">
        <v>100768</v>
      </c>
      <c r="AD9" s="106">
        <v>60749</v>
      </c>
      <c r="AE9" s="106">
        <v>161517</v>
      </c>
    </row>
    <row r="10" spans="1:31" s="74" customFormat="1" ht="21.75" customHeight="1">
      <c r="A10" s="103">
        <v>6</v>
      </c>
      <c r="B10" s="107" t="s">
        <v>5</v>
      </c>
      <c r="C10" s="104">
        <v>3</v>
      </c>
      <c r="D10" s="104">
        <v>3</v>
      </c>
      <c r="E10" s="105">
        <v>564</v>
      </c>
      <c r="F10" s="105">
        <v>689</v>
      </c>
      <c r="G10" s="106">
        <v>1253</v>
      </c>
      <c r="H10" s="105">
        <v>173</v>
      </c>
      <c r="I10" s="105">
        <v>221</v>
      </c>
      <c r="J10" s="106">
        <v>394</v>
      </c>
      <c r="K10" s="105">
        <v>7007</v>
      </c>
      <c r="L10" s="105">
        <v>9125</v>
      </c>
      <c r="M10" s="106">
        <v>16132</v>
      </c>
      <c r="N10" s="105">
        <v>17002</v>
      </c>
      <c r="O10" s="105">
        <v>7697</v>
      </c>
      <c r="P10" s="106">
        <v>24699</v>
      </c>
      <c r="Q10" s="105">
        <v>356</v>
      </c>
      <c r="R10" s="105">
        <v>443</v>
      </c>
      <c r="S10" s="106">
        <v>799</v>
      </c>
      <c r="T10" s="105">
        <v>120</v>
      </c>
      <c r="U10" s="105">
        <v>96</v>
      </c>
      <c r="V10" s="106">
        <v>216</v>
      </c>
      <c r="W10" s="105">
        <v>270</v>
      </c>
      <c r="X10" s="105">
        <v>110</v>
      </c>
      <c r="Y10" s="106">
        <v>380</v>
      </c>
      <c r="Z10" s="105">
        <v>1080</v>
      </c>
      <c r="AA10" s="105">
        <v>736</v>
      </c>
      <c r="AB10" s="106">
        <v>1816</v>
      </c>
      <c r="AC10" s="106">
        <v>26572</v>
      </c>
      <c r="AD10" s="106">
        <v>19117</v>
      </c>
      <c r="AE10" s="106">
        <v>45689</v>
      </c>
    </row>
    <row r="11" spans="1:31" s="74" customFormat="1" ht="21.75" customHeight="1">
      <c r="A11" s="103">
        <v>7</v>
      </c>
      <c r="B11" s="107" t="s">
        <v>6</v>
      </c>
      <c r="C11" s="104">
        <v>19</v>
      </c>
      <c r="D11" s="104">
        <v>19</v>
      </c>
      <c r="E11" s="105">
        <v>343</v>
      </c>
      <c r="F11" s="105">
        <v>318</v>
      </c>
      <c r="G11" s="106">
        <v>661</v>
      </c>
      <c r="H11" s="105">
        <v>146</v>
      </c>
      <c r="I11" s="105">
        <v>170</v>
      </c>
      <c r="J11" s="106">
        <v>316</v>
      </c>
      <c r="K11" s="105">
        <v>9946</v>
      </c>
      <c r="L11" s="105">
        <v>5724</v>
      </c>
      <c r="M11" s="106">
        <v>15670</v>
      </c>
      <c r="N11" s="105">
        <v>18500</v>
      </c>
      <c r="O11" s="105">
        <v>12348</v>
      </c>
      <c r="P11" s="106">
        <v>30848</v>
      </c>
      <c r="Q11" s="105">
        <v>5489</v>
      </c>
      <c r="R11" s="105">
        <v>3113</v>
      </c>
      <c r="S11" s="106">
        <v>8602</v>
      </c>
      <c r="T11" s="105">
        <v>7085</v>
      </c>
      <c r="U11" s="105">
        <v>3565</v>
      </c>
      <c r="V11" s="106">
        <v>10650</v>
      </c>
      <c r="W11" s="105">
        <v>11</v>
      </c>
      <c r="X11" s="105">
        <v>8</v>
      </c>
      <c r="Y11" s="106">
        <v>19</v>
      </c>
      <c r="Z11" s="105">
        <v>1291</v>
      </c>
      <c r="AA11" s="105">
        <v>1134</v>
      </c>
      <c r="AB11" s="106">
        <v>2425</v>
      </c>
      <c r="AC11" s="106">
        <v>42811</v>
      </c>
      <c r="AD11" s="106">
        <v>26380</v>
      </c>
      <c r="AE11" s="106">
        <v>69191</v>
      </c>
    </row>
    <row r="12" spans="1:31" s="74" customFormat="1" ht="21.75" customHeight="1">
      <c r="A12" s="103">
        <v>8</v>
      </c>
      <c r="B12" s="107" t="s">
        <v>7</v>
      </c>
      <c r="C12" s="104">
        <v>0</v>
      </c>
      <c r="D12" s="104">
        <v>0</v>
      </c>
      <c r="E12" s="105">
        <v>0</v>
      </c>
      <c r="F12" s="105">
        <v>0</v>
      </c>
      <c r="G12" s="106">
        <v>0</v>
      </c>
      <c r="H12" s="105">
        <v>0</v>
      </c>
      <c r="I12" s="105">
        <v>0</v>
      </c>
      <c r="J12" s="106">
        <v>0</v>
      </c>
      <c r="K12" s="105">
        <v>97</v>
      </c>
      <c r="L12" s="105">
        <v>51</v>
      </c>
      <c r="M12" s="106">
        <v>148</v>
      </c>
      <c r="N12" s="105">
        <v>7</v>
      </c>
      <c r="O12" s="105">
        <v>2</v>
      </c>
      <c r="P12" s="106">
        <v>9</v>
      </c>
      <c r="Q12" s="105">
        <v>0</v>
      </c>
      <c r="R12" s="105">
        <v>0</v>
      </c>
      <c r="S12" s="106">
        <v>0</v>
      </c>
      <c r="T12" s="105">
        <v>0</v>
      </c>
      <c r="U12" s="105">
        <v>0</v>
      </c>
      <c r="V12" s="106">
        <v>0</v>
      </c>
      <c r="W12" s="105">
        <v>0</v>
      </c>
      <c r="X12" s="105">
        <v>0</v>
      </c>
      <c r="Y12" s="106">
        <v>0</v>
      </c>
      <c r="Z12" s="105">
        <v>0</v>
      </c>
      <c r="AA12" s="105">
        <v>0</v>
      </c>
      <c r="AB12" s="106">
        <v>0</v>
      </c>
      <c r="AC12" s="106">
        <v>104</v>
      </c>
      <c r="AD12" s="106">
        <v>53</v>
      </c>
      <c r="AE12" s="106">
        <v>157</v>
      </c>
    </row>
    <row r="13" spans="1:31" s="74" customFormat="1" ht="21.75" customHeight="1">
      <c r="A13" s="103">
        <v>9</v>
      </c>
      <c r="B13" s="107" t="s">
        <v>81</v>
      </c>
      <c r="C13" s="104">
        <v>0</v>
      </c>
      <c r="D13" s="104">
        <v>0</v>
      </c>
      <c r="E13" s="105">
        <v>0</v>
      </c>
      <c r="F13" s="105">
        <v>0</v>
      </c>
      <c r="G13" s="106">
        <v>0</v>
      </c>
      <c r="H13" s="105">
        <v>0</v>
      </c>
      <c r="I13" s="105">
        <v>0</v>
      </c>
      <c r="J13" s="106">
        <v>0</v>
      </c>
      <c r="K13" s="105">
        <v>0</v>
      </c>
      <c r="L13" s="105">
        <v>0</v>
      </c>
      <c r="M13" s="106">
        <v>0</v>
      </c>
      <c r="N13" s="105">
        <v>0</v>
      </c>
      <c r="O13" s="105">
        <v>0</v>
      </c>
      <c r="P13" s="106">
        <v>0</v>
      </c>
      <c r="Q13" s="105">
        <v>0</v>
      </c>
      <c r="R13" s="105">
        <v>0</v>
      </c>
      <c r="S13" s="106">
        <v>0</v>
      </c>
      <c r="T13" s="105">
        <v>0</v>
      </c>
      <c r="U13" s="105">
        <v>0</v>
      </c>
      <c r="V13" s="106">
        <v>0</v>
      </c>
      <c r="W13" s="105">
        <v>0</v>
      </c>
      <c r="X13" s="105">
        <v>0</v>
      </c>
      <c r="Y13" s="106">
        <v>0</v>
      </c>
      <c r="Z13" s="105">
        <v>0</v>
      </c>
      <c r="AA13" s="105">
        <v>0</v>
      </c>
      <c r="AB13" s="106">
        <v>0</v>
      </c>
      <c r="AC13" s="106">
        <v>0</v>
      </c>
      <c r="AD13" s="106">
        <v>0</v>
      </c>
      <c r="AE13" s="106">
        <v>0</v>
      </c>
    </row>
    <row r="14" spans="1:31" s="74" customFormat="1" ht="21.75" customHeight="1">
      <c r="A14" s="103">
        <v>10</v>
      </c>
      <c r="B14" s="107" t="s">
        <v>8</v>
      </c>
      <c r="C14" s="104">
        <v>25</v>
      </c>
      <c r="D14" s="104">
        <v>25</v>
      </c>
      <c r="E14" s="105">
        <v>7253</v>
      </c>
      <c r="F14" s="105">
        <v>6067</v>
      </c>
      <c r="G14" s="106">
        <v>13320</v>
      </c>
      <c r="H14" s="105">
        <v>454</v>
      </c>
      <c r="I14" s="105">
        <v>521</v>
      </c>
      <c r="J14" s="106">
        <v>975</v>
      </c>
      <c r="K14" s="105">
        <v>49865</v>
      </c>
      <c r="L14" s="105">
        <v>51125</v>
      </c>
      <c r="M14" s="106">
        <v>100990</v>
      </c>
      <c r="N14" s="105">
        <v>258883</v>
      </c>
      <c r="O14" s="105">
        <v>214792</v>
      </c>
      <c r="P14" s="106">
        <v>473675</v>
      </c>
      <c r="Q14" s="105">
        <v>3934</v>
      </c>
      <c r="R14" s="105">
        <v>1996</v>
      </c>
      <c r="S14" s="106">
        <v>5930</v>
      </c>
      <c r="T14" s="105">
        <v>9757</v>
      </c>
      <c r="U14" s="105">
        <v>2338</v>
      </c>
      <c r="V14" s="106">
        <v>12095</v>
      </c>
      <c r="W14" s="105">
        <v>2534</v>
      </c>
      <c r="X14" s="105">
        <v>889</v>
      </c>
      <c r="Y14" s="106">
        <v>3423</v>
      </c>
      <c r="Z14" s="105">
        <v>1901</v>
      </c>
      <c r="AA14" s="105">
        <v>747</v>
      </c>
      <c r="AB14" s="106">
        <v>2648</v>
      </c>
      <c r="AC14" s="106">
        <v>334581</v>
      </c>
      <c r="AD14" s="106">
        <v>278475</v>
      </c>
      <c r="AE14" s="106">
        <v>613056</v>
      </c>
    </row>
    <row r="15" spans="1:31" s="74" customFormat="1" ht="21.75" customHeight="1">
      <c r="A15" s="103">
        <v>11</v>
      </c>
      <c r="B15" s="107" t="s">
        <v>9</v>
      </c>
      <c r="C15" s="104">
        <v>2</v>
      </c>
      <c r="D15" s="104">
        <v>2</v>
      </c>
      <c r="E15" s="105">
        <v>20</v>
      </c>
      <c r="F15" s="105">
        <v>29</v>
      </c>
      <c r="G15" s="106">
        <v>49</v>
      </c>
      <c r="H15" s="105">
        <v>0</v>
      </c>
      <c r="I15" s="105">
        <v>0</v>
      </c>
      <c r="J15" s="106">
        <v>0</v>
      </c>
      <c r="K15" s="105">
        <v>1207</v>
      </c>
      <c r="L15" s="105">
        <v>2706</v>
      </c>
      <c r="M15" s="106">
        <v>3913</v>
      </c>
      <c r="N15" s="105">
        <v>1815</v>
      </c>
      <c r="O15" s="105">
        <v>1596</v>
      </c>
      <c r="P15" s="106">
        <v>3411</v>
      </c>
      <c r="Q15" s="105">
        <v>216</v>
      </c>
      <c r="R15" s="105">
        <v>126</v>
      </c>
      <c r="S15" s="106">
        <v>342</v>
      </c>
      <c r="T15" s="105">
        <v>17</v>
      </c>
      <c r="U15" s="105">
        <v>52</v>
      </c>
      <c r="V15" s="106">
        <v>69</v>
      </c>
      <c r="W15" s="105">
        <v>1</v>
      </c>
      <c r="X15" s="105">
        <v>3</v>
      </c>
      <c r="Y15" s="106">
        <v>4</v>
      </c>
      <c r="Z15" s="105">
        <v>0</v>
      </c>
      <c r="AA15" s="105">
        <v>0</v>
      </c>
      <c r="AB15" s="106">
        <v>0</v>
      </c>
      <c r="AC15" s="106">
        <v>3276</v>
      </c>
      <c r="AD15" s="106">
        <v>4512</v>
      </c>
      <c r="AE15" s="106">
        <v>7788</v>
      </c>
    </row>
    <row r="16" spans="1:31" s="74" customFormat="1" ht="21.75" customHeight="1">
      <c r="A16" s="103">
        <v>12</v>
      </c>
      <c r="B16" s="107" t="s">
        <v>10</v>
      </c>
      <c r="C16" s="104">
        <v>41</v>
      </c>
      <c r="D16" s="104">
        <v>41</v>
      </c>
      <c r="E16" s="105">
        <v>1290</v>
      </c>
      <c r="F16" s="105">
        <v>700</v>
      </c>
      <c r="G16" s="106">
        <v>1990</v>
      </c>
      <c r="H16" s="105">
        <v>253</v>
      </c>
      <c r="I16" s="105">
        <v>280</v>
      </c>
      <c r="J16" s="106">
        <v>533</v>
      </c>
      <c r="K16" s="105">
        <v>34414</v>
      </c>
      <c r="L16" s="105">
        <v>29115</v>
      </c>
      <c r="M16" s="106">
        <v>63529</v>
      </c>
      <c r="N16" s="105">
        <v>70974</v>
      </c>
      <c r="O16" s="105">
        <v>46104</v>
      </c>
      <c r="P16" s="106">
        <v>117078</v>
      </c>
      <c r="Q16" s="105">
        <v>4361</v>
      </c>
      <c r="R16" s="105">
        <v>1783</v>
      </c>
      <c r="S16" s="106">
        <v>6144</v>
      </c>
      <c r="T16" s="105">
        <v>6141</v>
      </c>
      <c r="U16" s="105">
        <v>2953</v>
      </c>
      <c r="V16" s="106">
        <v>9094</v>
      </c>
      <c r="W16" s="105">
        <v>5441</v>
      </c>
      <c r="X16" s="105">
        <v>6733</v>
      </c>
      <c r="Y16" s="106">
        <v>12174</v>
      </c>
      <c r="Z16" s="105">
        <v>2975</v>
      </c>
      <c r="AA16" s="105">
        <v>2490</v>
      </c>
      <c r="AB16" s="106">
        <v>5465</v>
      </c>
      <c r="AC16" s="106">
        <v>125849</v>
      </c>
      <c r="AD16" s="106">
        <v>90158</v>
      </c>
      <c r="AE16" s="106">
        <v>216007</v>
      </c>
    </row>
    <row r="17" spans="1:31" s="74" customFormat="1" ht="21.75" customHeight="1">
      <c r="A17" s="103">
        <v>13</v>
      </c>
      <c r="B17" s="107" t="s">
        <v>11</v>
      </c>
      <c r="C17" s="104">
        <v>25</v>
      </c>
      <c r="D17" s="104">
        <v>25</v>
      </c>
      <c r="E17" s="105">
        <v>1025</v>
      </c>
      <c r="F17" s="105">
        <v>1133</v>
      </c>
      <c r="G17" s="106">
        <v>2158</v>
      </c>
      <c r="H17" s="105">
        <v>337</v>
      </c>
      <c r="I17" s="105">
        <v>413</v>
      </c>
      <c r="J17" s="106">
        <v>750</v>
      </c>
      <c r="K17" s="105">
        <v>17017</v>
      </c>
      <c r="L17" s="105">
        <v>15078</v>
      </c>
      <c r="M17" s="106">
        <v>32095</v>
      </c>
      <c r="N17" s="105">
        <v>37220</v>
      </c>
      <c r="O17" s="105">
        <v>17482</v>
      </c>
      <c r="P17" s="106">
        <v>54702</v>
      </c>
      <c r="Q17" s="105">
        <v>1836</v>
      </c>
      <c r="R17" s="105">
        <v>550</v>
      </c>
      <c r="S17" s="106">
        <v>2386</v>
      </c>
      <c r="T17" s="105">
        <v>1036</v>
      </c>
      <c r="U17" s="105">
        <v>263</v>
      </c>
      <c r="V17" s="106">
        <v>1299</v>
      </c>
      <c r="W17" s="105">
        <v>290</v>
      </c>
      <c r="X17" s="105">
        <v>241</v>
      </c>
      <c r="Y17" s="106">
        <v>531</v>
      </c>
      <c r="Z17" s="105">
        <v>1703</v>
      </c>
      <c r="AA17" s="105">
        <v>1453</v>
      </c>
      <c r="AB17" s="106">
        <v>3156</v>
      </c>
      <c r="AC17" s="106">
        <v>60464</v>
      </c>
      <c r="AD17" s="106">
        <v>36613</v>
      </c>
      <c r="AE17" s="106">
        <v>97077</v>
      </c>
    </row>
    <row r="18" spans="1:31" s="74" customFormat="1" ht="21.75" customHeight="1">
      <c r="A18" s="103">
        <v>14</v>
      </c>
      <c r="B18" s="107" t="s">
        <v>12</v>
      </c>
      <c r="C18" s="104">
        <v>22</v>
      </c>
      <c r="D18" s="104">
        <v>22</v>
      </c>
      <c r="E18" s="105">
        <v>504</v>
      </c>
      <c r="F18" s="105">
        <v>460</v>
      </c>
      <c r="G18" s="106">
        <v>964</v>
      </c>
      <c r="H18" s="105">
        <v>176</v>
      </c>
      <c r="I18" s="105">
        <v>248</v>
      </c>
      <c r="J18" s="106">
        <v>424</v>
      </c>
      <c r="K18" s="105">
        <v>10352</v>
      </c>
      <c r="L18" s="105">
        <v>9479</v>
      </c>
      <c r="M18" s="106">
        <v>19831</v>
      </c>
      <c r="N18" s="105">
        <v>20940</v>
      </c>
      <c r="O18" s="105">
        <v>9417</v>
      </c>
      <c r="P18" s="106">
        <v>30357</v>
      </c>
      <c r="Q18" s="105">
        <v>554</v>
      </c>
      <c r="R18" s="105">
        <v>240</v>
      </c>
      <c r="S18" s="106">
        <v>794</v>
      </c>
      <c r="T18" s="105">
        <v>698</v>
      </c>
      <c r="U18" s="105">
        <v>245</v>
      </c>
      <c r="V18" s="106">
        <v>943</v>
      </c>
      <c r="W18" s="105">
        <v>94</v>
      </c>
      <c r="X18" s="105">
        <v>81</v>
      </c>
      <c r="Y18" s="106">
        <v>175</v>
      </c>
      <c r="Z18" s="105">
        <v>335</v>
      </c>
      <c r="AA18" s="105">
        <v>120</v>
      </c>
      <c r="AB18" s="106">
        <v>455</v>
      </c>
      <c r="AC18" s="106">
        <v>33653</v>
      </c>
      <c r="AD18" s="106">
        <v>20290</v>
      </c>
      <c r="AE18" s="106">
        <v>53943</v>
      </c>
    </row>
    <row r="19" spans="1:31" s="74" customFormat="1" ht="21.75" customHeight="1">
      <c r="A19" s="103">
        <v>15</v>
      </c>
      <c r="B19" s="107" t="s">
        <v>13</v>
      </c>
      <c r="C19" s="104">
        <v>11</v>
      </c>
      <c r="D19" s="104">
        <v>11</v>
      </c>
      <c r="E19" s="105">
        <v>452</v>
      </c>
      <c r="F19" s="105">
        <v>327</v>
      </c>
      <c r="G19" s="106">
        <v>779</v>
      </c>
      <c r="H19" s="105">
        <v>242</v>
      </c>
      <c r="I19" s="105">
        <v>240</v>
      </c>
      <c r="J19" s="106">
        <v>482</v>
      </c>
      <c r="K19" s="105">
        <v>25699</v>
      </c>
      <c r="L19" s="105">
        <v>28583</v>
      </c>
      <c r="M19" s="106">
        <v>54282</v>
      </c>
      <c r="N19" s="105">
        <v>22933</v>
      </c>
      <c r="O19" s="105">
        <v>15692</v>
      </c>
      <c r="P19" s="106">
        <v>38625</v>
      </c>
      <c r="Q19" s="105">
        <v>1275</v>
      </c>
      <c r="R19" s="105">
        <v>530</v>
      </c>
      <c r="S19" s="106">
        <v>1805</v>
      </c>
      <c r="T19" s="105">
        <v>271</v>
      </c>
      <c r="U19" s="105">
        <v>511</v>
      </c>
      <c r="V19" s="106">
        <v>782</v>
      </c>
      <c r="W19" s="105">
        <v>1</v>
      </c>
      <c r="X19" s="105">
        <v>0</v>
      </c>
      <c r="Y19" s="106">
        <v>1</v>
      </c>
      <c r="Z19" s="105">
        <v>57</v>
      </c>
      <c r="AA19" s="105">
        <v>41</v>
      </c>
      <c r="AB19" s="106">
        <v>98</v>
      </c>
      <c r="AC19" s="106">
        <v>50930</v>
      </c>
      <c r="AD19" s="106">
        <v>45924</v>
      </c>
      <c r="AE19" s="106">
        <v>96854</v>
      </c>
    </row>
    <row r="20" spans="1:31" s="74" customFormat="1" ht="21.75" customHeight="1">
      <c r="A20" s="103">
        <v>16</v>
      </c>
      <c r="B20" s="107" t="s">
        <v>14</v>
      </c>
      <c r="C20" s="104">
        <v>12</v>
      </c>
      <c r="D20" s="104">
        <v>12</v>
      </c>
      <c r="E20" s="105">
        <v>266</v>
      </c>
      <c r="F20" s="105">
        <v>147</v>
      </c>
      <c r="G20" s="106">
        <v>413</v>
      </c>
      <c r="H20" s="105">
        <v>78</v>
      </c>
      <c r="I20" s="105">
        <v>132</v>
      </c>
      <c r="J20" s="106">
        <v>210</v>
      </c>
      <c r="K20" s="105">
        <v>15935</v>
      </c>
      <c r="L20" s="105">
        <v>14375</v>
      </c>
      <c r="M20" s="106">
        <v>30310</v>
      </c>
      <c r="N20" s="105">
        <v>19173</v>
      </c>
      <c r="O20" s="105">
        <v>7049</v>
      </c>
      <c r="P20" s="106">
        <v>26222</v>
      </c>
      <c r="Q20" s="105">
        <v>1554</v>
      </c>
      <c r="R20" s="105">
        <v>462</v>
      </c>
      <c r="S20" s="106">
        <v>2016</v>
      </c>
      <c r="T20" s="105">
        <v>196</v>
      </c>
      <c r="U20" s="105">
        <v>458</v>
      </c>
      <c r="V20" s="106">
        <v>654</v>
      </c>
      <c r="W20" s="105">
        <v>3</v>
      </c>
      <c r="X20" s="105">
        <v>28</v>
      </c>
      <c r="Y20" s="106">
        <v>31</v>
      </c>
      <c r="Z20" s="105">
        <v>1116</v>
      </c>
      <c r="AA20" s="105">
        <v>560</v>
      </c>
      <c r="AB20" s="106">
        <v>1676</v>
      </c>
      <c r="AC20" s="106">
        <v>38321</v>
      </c>
      <c r="AD20" s="106">
        <v>23211</v>
      </c>
      <c r="AE20" s="106">
        <v>61532</v>
      </c>
    </row>
    <row r="21" spans="1:31" s="74" customFormat="1" ht="21.75" customHeight="1">
      <c r="A21" s="103">
        <v>17</v>
      </c>
      <c r="B21" s="107" t="s">
        <v>15</v>
      </c>
      <c r="C21" s="104">
        <v>45</v>
      </c>
      <c r="D21" s="104">
        <v>45</v>
      </c>
      <c r="E21" s="105">
        <v>4311</v>
      </c>
      <c r="F21" s="105">
        <v>2434</v>
      </c>
      <c r="G21" s="106">
        <v>6745</v>
      </c>
      <c r="H21" s="105">
        <v>351</v>
      </c>
      <c r="I21" s="105">
        <v>397</v>
      </c>
      <c r="J21" s="106">
        <v>748</v>
      </c>
      <c r="K21" s="105">
        <v>80016</v>
      </c>
      <c r="L21" s="105">
        <v>77501</v>
      </c>
      <c r="M21" s="106">
        <v>157517</v>
      </c>
      <c r="N21" s="105">
        <v>77674</v>
      </c>
      <c r="O21" s="105">
        <v>82997</v>
      </c>
      <c r="P21" s="106">
        <v>160671</v>
      </c>
      <c r="Q21" s="105">
        <v>2799</v>
      </c>
      <c r="R21" s="105">
        <v>2099</v>
      </c>
      <c r="S21" s="106">
        <v>4898</v>
      </c>
      <c r="T21" s="105">
        <v>1541</v>
      </c>
      <c r="U21" s="105">
        <v>1149</v>
      </c>
      <c r="V21" s="106">
        <v>2690</v>
      </c>
      <c r="W21" s="105">
        <v>584</v>
      </c>
      <c r="X21" s="105">
        <v>452</v>
      </c>
      <c r="Y21" s="106">
        <v>1036</v>
      </c>
      <c r="Z21" s="105">
        <v>1058</v>
      </c>
      <c r="AA21" s="105">
        <v>860</v>
      </c>
      <c r="AB21" s="106">
        <v>1918</v>
      </c>
      <c r="AC21" s="106">
        <v>168334</v>
      </c>
      <c r="AD21" s="106">
        <v>167889</v>
      </c>
      <c r="AE21" s="106">
        <v>336223</v>
      </c>
    </row>
    <row r="22" spans="1:31" s="74" customFormat="1" ht="21.75" customHeight="1">
      <c r="A22" s="103">
        <v>18</v>
      </c>
      <c r="B22" s="107" t="s">
        <v>16</v>
      </c>
      <c r="C22" s="104">
        <v>17</v>
      </c>
      <c r="D22" s="104">
        <v>17</v>
      </c>
      <c r="E22" s="105">
        <v>1249</v>
      </c>
      <c r="F22" s="105">
        <v>1533</v>
      </c>
      <c r="G22" s="106">
        <v>2782</v>
      </c>
      <c r="H22" s="105">
        <v>200</v>
      </c>
      <c r="I22" s="105">
        <v>439</v>
      </c>
      <c r="J22" s="106">
        <v>639</v>
      </c>
      <c r="K22" s="105">
        <v>14297</v>
      </c>
      <c r="L22" s="105">
        <v>21090</v>
      </c>
      <c r="M22" s="106">
        <v>35387</v>
      </c>
      <c r="N22" s="105">
        <v>35100</v>
      </c>
      <c r="O22" s="105">
        <v>28935</v>
      </c>
      <c r="P22" s="106">
        <v>64035</v>
      </c>
      <c r="Q22" s="105">
        <v>9861</v>
      </c>
      <c r="R22" s="105">
        <v>503</v>
      </c>
      <c r="S22" s="106">
        <v>10364</v>
      </c>
      <c r="T22" s="105">
        <v>243</v>
      </c>
      <c r="U22" s="105">
        <v>247</v>
      </c>
      <c r="V22" s="106">
        <v>490</v>
      </c>
      <c r="W22" s="105">
        <v>199</v>
      </c>
      <c r="X22" s="105">
        <v>35</v>
      </c>
      <c r="Y22" s="106">
        <v>234</v>
      </c>
      <c r="Z22" s="105">
        <v>394</v>
      </c>
      <c r="AA22" s="105">
        <v>430</v>
      </c>
      <c r="AB22" s="106">
        <v>824</v>
      </c>
      <c r="AC22" s="106">
        <v>61543</v>
      </c>
      <c r="AD22" s="106">
        <v>53212</v>
      </c>
      <c r="AE22" s="106">
        <v>114755</v>
      </c>
    </row>
    <row r="23" spans="1:31" s="74" customFormat="1" ht="21.75" customHeight="1">
      <c r="A23" s="103">
        <v>19</v>
      </c>
      <c r="B23" s="107" t="s">
        <v>82</v>
      </c>
      <c r="C23" s="104">
        <v>0</v>
      </c>
      <c r="D23" s="104">
        <v>0</v>
      </c>
      <c r="E23" s="105">
        <v>0</v>
      </c>
      <c r="F23" s="105">
        <v>0</v>
      </c>
      <c r="G23" s="106">
        <v>0</v>
      </c>
      <c r="H23" s="105">
        <v>0</v>
      </c>
      <c r="I23" s="105">
        <v>0</v>
      </c>
      <c r="J23" s="106">
        <v>0</v>
      </c>
      <c r="K23" s="105">
        <v>6</v>
      </c>
      <c r="L23" s="105">
        <v>19</v>
      </c>
      <c r="M23" s="106">
        <v>25</v>
      </c>
      <c r="N23" s="105">
        <v>218</v>
      </c>
      <c r="O23" s="105">
        <v>560</v>
      </c>
      <c r="P23" s="106">
        <v>778</v>
      </c>
      <c r="Q23" s="105">
        <v>0</v>
      </c>
      <c r="R23" s="105">
        <v>0</v>
      </c>
      <c r="S23" s="106">
        <v>0</v>
      </c>
      <c r="T23" s="105">
        <v>0</v>
      </c>
      <c r="U23" s="105">
        <v>0</v>
      </c>
      <c r="V23" s="106">
        <v>0</v>
      </c>
      <c r="W23" s="105">
        <v>0</v>
      </c>
      <c r="X23" s="105">
        <v>0</v>
      </c>
      <c r="Y23" s="106">
        <v>0</v>
      </c>
      <c r="Z23" s="105">
        <v>0</v>
      </c>
      <c r="AA23" s="105">
        <v>0</v>
      </c>
      <c r="AB23" s="106">
        <v>0</v>
      </c>
      <c r="AC23" s="106">
        <v>224</v>
      </c>
      <c r="AD23" s="106">
        <v>579</v>
      </c>
      <c r="AE23" s="106">
        <v>803</v>
      </c>
    </row>
    <row r="24" spans="1:31" s="74" customFormat="1" ht="21.75" customHeight="1">
      <c r="A24" s="103">
        <v>20</v>
      </c>
      <c r="B24" s="107" t="s">
        <v>17</v>
      </c>
      <c r="C24" s="104">
        <v>36</v>
      </c>
      <c r="D24" s="104">
        <v>35</v>
      </c>
      <c r="E24" s="105">
        <v>1131</v>
      </c>
      <c r="F24" s="105">
        <v>496</v>
      </c>
      <c r="G24" s="106">
        <v>1627</v>
      </c>
      <c r="H24" s="105">
        <v>1058</v>
      </c>
      <c r="I24" s="105">
        <v>898</v>
      </c>
      <c r="J24" s="106">
        <v>1956</v>
      </c>
      <c r="K24" s="105">
        <v>43818</v>
      </c>
      <c r="L24" s="105">
        <v>21423</v>
      </c>
      <c r="M24" s="106">
        <v>65241</v>
      </c>
      <c r="N24" s="105">
        <v>160437</v>
      </c>
      <c r="O24" s="105">
        <v>64252</v>
      </c>
      <c r="P24" s="106">
        <v>224689</v>
      </c>
      <c r="Q24" s="105">
        <v>50021</v>
      </c>
      <c r="R24" s="105">
        <v>4602</v>
      </c>
      <c r="S24" s="106">
        <v>54623</v>
      </c>
      <c r="T24" s="105">
        <v>92552</v>
      </c>
      <c r="U24" s="105">
        <v>6212</v>
      </c>
      <c r="V24" s="106">
        <v>98764</v>
      </c>
      <c r="W24" s="105">
        <v>251</v>
      </c>
      <c r="X24" s="105">
        <v>165</v>
      </c>
      <c r="Y24" s="106">
        <v>416</v>
      </c>
      <c r="Z24" s="105">
        <v>785</v>
      </c>
      <c r="AA24" s="105">
        <v>321</v>
      </c>
      <c r="AB24" s="106">
        <v>1106</v>
      </c>
      <c r="AC24" s="106">
        <v>350053</v>
      </c>
      <c r="AD24" s="106">
        <v>98369</v>
      </c>
      <c r="AE24" s="106">
        <v>448422</v>
      </c>
    </row>
    <row r="25" spans="1:31" s="74" customFormat="1" ht="21.75" customHeight="1">
      <c r="A25" s="103">
        <v>21</v>
      </c>
      <c r="B25" s="107" t="s">
        <v>18</v>
      </c>
      <c r="C25" s="104">
        <v>45</v>
      </c>
      <c r="D25" s="104">
        <v>45</v>
      </c>
      <c r="E25" s="105">
        <v>2655</v>
      </c>
      <c r="F25" s="105">
        <v>1396</v>
      </c>
      <c r="G25" s="106">
        <v>4051</v>
      </c>
      <c r="H25" s="105">
        <v>1240</v>
      </c>
      <c r="I25" s="105">
        <v>782</v>
      </c>
      <c r="J25" s="106">
        <v>2022</v>
      </c>
      <c r="K25" s="105">
        <v>82523</v>
      </c>
      <c r="L25" s="105">
        <v>51770</v>
      </c>
      <c r="M25" s="106">
        <v>134293</v>
      </c>
      <c r="N25" s="105">
        <v>264246</v>
      </c>
      <c r="O25" s="105">
        <v>151203</v>
      </c>
      <c r="P25" s="106">
        <v>415449</v>
      </c>
      <c r="Q25" s="105">
        <v>6001</v>
      </c>
      <c r="R25" s="105">
        <v>2490</v>
      </c>
      <c r="S25" s="106">
        <v>8491</v>
      </c>
      <c r="T25" s="105">
        <v>34600</v>
      </c>
      <c r="U25" s="105">
        <v>16878</v>
      </c>
      <c r="V25" s="106">
        <v>51478</v>
      </c>
      <c r="W25" s="105">
        <v>964</v>
      </c>
      <c r="X25" s="105">
        <v>933</v>
      </c>
      <c r="Y25" s="106">
        <v>1897</v>
      </c>
      <c r="Z25" s="105">
        <v>1299</v>
      </c>
      <c r="AA25" s="105">
        <v>948</v>
      </c>
      <c r="AB25" s="106">
        <v>2247</v>
      </c>
      <c r="AC25" s="106">
        <v>393528</v>
      </c>
      <c r="AD25" s="106">
        <v>226400</v>
      </c>
      <c r="AE25" s="106">
        <v>619928</v>
      </c>
    </row>
    <row r="26" spans="1:31" s="74" customFormat="1" ht="21.75" customHeight="1">
      <c r="A26" s="103">
        <v>22</v>
      </c>
      <c r="B26" s="107" t="s">
        <v>19</v>
      </c>
      <c r="C26" s="104">
        <v>3</v>
      </c>
      <c r="D26" s="104">
        <v>3</v>
      </c>
      <c r="E26" s="105">
        <v>465</v>
      </c>
      <c r="F26" s="105">
        <v>450</v>
      </c>
      <c r="G26" s="106">
        <v>915</v>
      </c>
      <c r="H26" s="105">
        <v>0</v>
      </c>
      <c r="I26" s="105">
        <v>0</v>
      </c>
      <c r="J26" s="106">
        <v>0</v>
      </c>
      <c r="K26" s="105">
        <v>2119</v>
      </c>
      <c r="L26" s="105">
        <v>2102</v>
      </c>
      <c r="M26" s="106">
        <v>4221</v>
      </c>
      <c r="N26" s="105">
        <v>2666</v>
      </c>
      <c r="O26" s="105">
        <v>1708</v>
      </c>
      <c r="P26" s="106">
        <v>4374</v>
      </c>
      <c r="Q26" s="105">
        <v>32</v>
      </c>
      <c r="R26" s="105">
        <v>10</v>
      </c>
      <c r="S26" s="106">
        <v>42</v>
      </c>
      <c r="T26" s="105">
        <v>9</v>
      </c>
      <c r="U26" s="105">
        <v>24</v>
      </c>
      <c r="V26" s="106">
        <v>33</v>
      </c>
      <c r="W26" s="105">
        <v>0</v>
      </c>
      <c r="X26" s="105">
        <v>0</v>
      </c>
      <c r="Y26" s="106">
        <v>0</v>
      </c>
      <c r="Z26" s="105">
        <v>0</v>
      </c>
      <c r="AA26" s="105">
        <v>0</v>
      </c>
      <c r="AB26" s="106">
        <v>0</v>
      </c>
      <c r="AC26" s="106">
        <v>5291</v>
      </c>
      <c r="AD26" s="106">
        <v>4294</v>
      </c>
      <c r="AE26" s="106">
        <v>9585</v>
      </c>
    </row>
    <row r="27" spans="1:31" s="74" customFormat="1" ht="21.75" customHeight="1">
      <c r="A27" s="103">
        <v>23</v>
      </c>
      <c r="B27" s="107" t="s">
        <v>20</v>
      </c>
      <c r="C27" s="104">
        <v>10</v>
      </c>
      <c r="D27" s="104">
        <v>8</v>
      </c>
      <c r="E27" s="105">
        <v>145</v>
      </c>
      <c r="F27" s="105">
        <v>147</v>
      </c>
      <c r="G27" s="106">
        <v>292</v>
      </c>
      <c r="H27" s="105">
        <v>27</v>
      </c>
      <c r="I27" s="105">
        <v>25</v>
      </c>
      <c r="J27" s="106">
        <v>52</v>
      </c>
      <c r="K27" s="105">
        <v>1918</v>
      </c>
      <c r="L27" s="105">
        <v>2736</v>
      </c>
      <c r="M27" s="106">
        <v>4654</v>
      </c>
      <c r="N27" s="105">
        <v>2919</v>
      </c>
      <c r="O27" s="105">
        <v>2701</v>
      </c>
      <c r="P27" s="106">
        <v>5620</v>
      </c>
      <c r="Q27" s="105">
        <v>175</v>
      </c>
      <c r="R27" s="105">
        <v>66</v>
      </c>
      <c r="S27" s="106">
        <v>241</v>
      </c>
      <c r="T27" s="105">
        <v>22</v>
      </c>
      <c r="U27" s="105">
        <v>26</v>
      </c>
      <c r="V27" s="106">
        <v>48</v>
      </c>
      <c r="W27" s="105">
        <v>356</v>
      </c>
      <c r="X27" s="105">
        <v>341</v>
      </c>
      <c r="Y27" s="106">
        <v>697</v>
      </c>
      <c r="Z27" s="105">
        <v>0</v>
      </c>
      <c r="AA27" s="105">
        <v>0</v>
      </c>
      <c r="AB27" s="106">
        <v>0</v>
      </c>
      <c r="AC27" s="106">
        <v>5562</v>
      </c>
      <c r="AD27" s="106">
        <v>6042</v>
      </c>
      <c r="AE27" s="106">
        <v>11604</v>
      </c>
    </row>
    <row r="28" spans="1:31" s="74" customFormat="1" ht="21.75" customHeight="1">
      <c r="A28" s="103">
        <v>24</v>
      </c>
      <c r="B28" s="107" t="s">
        <v>21</v>
      </c>
      <c r="C28" s="104">
        <v>3</v>
      </c>
      <c r="D28" s="104">
        <v>3</v>
      </c>
      <c r="E28" s="105">
        <v>60</v>
      </c>
      <c r="F28" s="105">
        <v>85</v>
      </c>
      <c r="G28" s="106">
        <v>145</v>
      </c>
      <c r="H28" s="105">
        <v>20</v>
      </c>
      <c r="I28" s="105">
        <v>36</v>
      </c>
      <c r="J28" s="106">
        <v>56</v>
      </c>
      <c r="K28" s="105">
        <v>1651</v>
      </c>
      <c r="L28" s="105">
        <v>1518</v>
      </c>
      <c r="M28" s="106">
        <v>3169</v>
      </c>
      <c r="N28" s="105">
        <v>2783</v>
      </c>
      <c r="O28" s="105">
        <v>2376</v>
      </c>
      <c r="P28" s="106">
        <v>5159</v>
      </c>
      <c r="Q28" s="105">
        <v>58</v>
      </c>
      <c r="R28" s="105">
        <v>6</v>
      </c>
      <c r="S28" s="106">
        <v>64</v>
      </c>
      <c r="T28" s="105">
        <v>2</v>
      </c>
      <c r="U28" s="105">
        <v>14</v>
      </c>
      <c r="V28" s="106">
        <v>16</v>
      </c>
      <c r="W28" s="105">
        <v>0</v>
      </c>
      <c r="X28" s="105">
        <v>0</v>
      </c>
      <c r="Y28" s="106">
        <v>0</v>
      </c>
      <c r="Z28" s="105">
        <v>0</v>
      </c>
      <c r="AA28" s="105">
        <v>0</v>
      </c>
      <c r="AB28" s="106">
        <v>0</v>
      </c>
      <c r="AC28" s="106">
        <v>4574</v>
      </c>
      <c r="AD28" s="106">
        <v>4035</v>
      </c>
      <c r="AE28" s="106">
        <v>8609</v>
      </c>
    </row>
    <row r="29" spans="1:31" s="74" customFormat="1" ht="21.75" customHeight="1">
      <c r="A29" s="103">
        <v>25</v>
      </c>
      <c r="B29" s="107" t="s">
        <v>22</v>
      </c>
      <c r="C29" s="104">
        <v>4</v>
      </c>
      <c r="D29" s="104">
        <v>4</v>
      </c>
      <c r="E29" s="105">
        <v>67</v>
      </c>
      <c r="F29" s="105">
        <v>60</v>
      </c>
      <c r="G29" s="106">
        <v>127</v>
      </c>
      <c r="H29" s="105">
        <v>0</v>
      </c>
      <c r="I29" s="105">
        <v>0</v>
      </c>
      <c r="J29" s="106">
        <v>0</v>
      </c>
      <c r="K29" s="105">
        <v>3900</v>
      </c>
      <c r="L29" s="105">
        <v>1449</v>
      </c>
      <c r="M29" s="106">
        <v>5349</v>
      </c>
      <c r="N29" s="105">
        <v>4141</v>
      </c>
      <c r="O29" s="105">
        <v>881</v>
      </c>
      <c r="P29" s="106">
        <v>5022</v>
      </c>
      <c r="Q29" s="105">
        <v>21</v>
      </c>
      <c r="R29" s="105">
        <v>10</v>
      </c>
      <c r="S29" s="106">
        <v>31</v>
      </c>
      <c r="T29" s="105">
        <v>29</v>
      </c>
      <c r="U29" s="105">
        <v>11</v>
      </c>
      <c r="V29" s="106">
        <v>40</v>
      </c>
      <c r="W29" s="105">
        <v>0</v>
      </c>
      <c r="X29" s="105">
        <v>0</v>
      </c>
      <c r="Y29" s="106">
        <v>0</v>
      </c>
      <c r="Z29" s="105">
        <v>0</v>
      </c>
      <c r="AA29" s="105">
        <v>0</v>
      </c>
      <c r="AB29" s="106">
        <v>0</v>
      </c>
      <c r="AC29" s="106">
        <v>8158</v>
      </c>
      <c r="AD29" s="106">
        <v>2411</v>
      </c>
      <c r="AE29" s="106">
        <v>10569</v>
      </c>
    </row>
    <row r="30" spans="1:31" s="74" customFormat="1" ht="21.75" customHeight="1">
      <c r="A30" s="103">
        <v>26</v>
      </c>
      <c r="B30" s="107" t="s">
        <v>23</v>
      </c>
      <c r="C30" s="104">
        <v>19</v>
      </c>
      <c r="D30" s="104">
        <v>19</v>
      </c>
      <c r="E30" s="105">
        <v>424</v>
      </c>
      <c r="F30" s="105">
        <v>314</v>
      </c>
      <c r="G30" s="106">
        <v>738</v>
      </c>
      <c r="H30" s="105">
        <v>314</v>
      </c>
      <c r="I30" s="105">
        <v>465</v>
      </c>
      <c r="J30" s="106">
        <v>779</v>
      </c>
      <c r="K30" s="105">
        <v>14706</v>
      </c>
      <c r="L30" s="105">
        <v>13798</v>
      </c>
      <c r="M30" s="106">
        <v>28504</v>
      </c>
      <c r="N30" s="105">
        <v>32081</v>
      </c>
      <c r="O30" s="105">
        <v>20543</v>
      </c>
      <c r="P30" s="106">
        <v>52624</v>
      </c>
      <c r="Q30" s="105">
        <v>517</v>
      </c>
      <c r="R30" s="105">
        <v>258</v>
      </c>
      <c r="S30" s="106">
        <v>775</v>
      </c>
      <c r="T30" s="105">
        <v>99</v>
      </c>
      <c r="U30" s="105">
        <v>149</v>
      </c>
      <c r="V30" s="106">
        <v>248</v>
      </c>
      <c r="W30" s="105">
        <v>2</v>
      </c>
      <c r="X30" s="105">
        <v>49</v>
      </c>
      <c r="Y30" s="106">
        <v>51</v>
      </c>
      <c r="Z30" s="105">
        <v>321</v>
      </c>
      <c r="AA30" s="105">
        <v>166</v>
      </c>
      <c r="AB30" s="106">
        <v>487</v>
      </c>
      <c r="AC30" s="106">
        <v>48464</v>
      </c>
      <c r="AD30" s="106">
        <v>35742</v>
      </c>
      <c r="AE30" s="106">
        <v>84206</v>
      </c>
    </row>
    <row r="31" spans="1:31" s="74" customFormat="1" ht="21.75" customHeight="1">
      <c r="A31" s="103">
        <v>27</v>
      </c>
      <c r="B31" s="107" t="s">
        <v>24</v>
      </c>
      <c r="C31" s="104">
        <v>4</v>
      </c>
      <c r="D31" s="104">
        <v>4</v>
      </c>
      <c r="E31" s="105">
        <v>227</v>
      </c>
      <c r="F31" s="105">
        <v>108</v>
      </c>
      <c r="G31" s="106">
        <v>335</v>
      </c>
      <c r="H31" s="105">
        <v>0</v>
      </c>
      <c r="I31" s="105">
        <v>0</v>
      </c>
      <c r="J31" s="106">
        <v>0</v>
      </c>
      <c r="K31" s="105">
        <v>5717</v>
      </c>
      <c r="L31" s="105">
        <v>3396</v>
      </c>
      <c r="M31" s="106">
        <v>9113</v>
      </c>
      <c r="N31" s="105">
        <v>1935</v>
      </c>
      <c r="O31" s="105">
        <v>2393</v>
      </c>
      <c r="P31" s="106">
        <v>4328</v>
      </c>
      <c r="Q31" s="105">
        <v>183</v>
      </c>
      <c r="R31" s="105">
        <v>131</v>
      </c>
      <c r="S31" s="106">
        <v>314</v>
      </c>
      <c r="T31" s="105">
        <v>0</v>
      </c>
      <c r="U31" s="105">
        <v>0</v>
      </c>
      <c r="V31" s="106">
        <v>0</v>
      </c>
      <c r="W31" s="105">
        <v>0</v>
      </c>
      <c r="X31" s="105">
        <v>4</v>
      </c>
      <c r="Y31" s="106">
        <v>4</v>
      </c>
      <c r="Z31" s="105">
        <v>400</v>
      </c>
      <c r="AA31" s="105">
        <v>317</v>
      </c>
      <c r="AB31" s="106">
        <v>717</v>
      </c>
      <c r="AC31" s="106">
        <v>8462</v>
      </c>
      <c r="AD31" s="106">
        <v>6349</v>
      </c>
      <c r="AE31" s="106">
        <v>14811</v>
      </c>
    </row>
    <row r="32" spans="1:31" s="74" customFormat="1" ht="21.75" customHeight="1">
      <c r="A32" s="103">
        <v>28</v>
      </c>
      <c r="B32" s="107" t="s">
        <v>25</v>
      </c>
      <c r="C32" s="104">
        <v>20</v>
      </c>
      <c r="D32" s="104">
        <v>20</v>
      </c>
      <c r="E32" s="105">
        <v>1046</v>
      </c>
      <c r="F32" s="105">
        <v>1072</v>
      </c>
      <c r="G32" s="106">
        <v>2118</v>
      </c>
      <c r="H32" s="105">
        <v>304</v>
      </c>
      <c r="I32" s="105">
        <v>436</v>
      </c>
      <c r="J32" s="106">
        <v>740</v>
      </c>
      <c r="K32" s="105">
        <v>14059</v>
      </c>
      <c r="L32" s="105">
        <v>18913</v>
      </c>
      <c r="M32" s="106">
        <v>32972</v>
      </c>
      <c r="N32" s="105">
        <v>50782</v>
      </c>
      <c r="O32" s="105">
        <v>32989</v>
      </c>
      <c r="P32" s="106">
        <v>83771</v>
      </c>
      <c r="Q32" s="105">
        <v>271</v>
      </c>
      <c r="R32" s="105">
        <v>400</v>
      </c>
      <c r="S32" s="106">
        <v>671</v>
      </c>
      <c r="T32" s="105">
        <v>3667</v>
      </c>
      <c r="U32" s="105">
        <v>1433</v>
      </c>
      <c r="V32" s="106">
        <v>5100</v>
      </c>
      <c r="W32" s="105">
        <v>1109</v>
      </c>
      <c r="X32" s="105">
        <v>343</v>
      </c>
      <c r="Y32" s="106">
        <v>1452</v>
      </c>
      <c r="Z32" s="105">
        <v>5806</v>
      </c>
      <c r="AA32" s="105">
        <v>1757</v>
      </c>
      <c r="AB32" s="106">
        <v>7563</v>
      </c>
      <c r="AC32" s="106">
        <v>77044</v>
      </c>
      <c r="AD32" s="106">
        <v>57343</v>
      </c>
      <c r="AE32" s="106">
        <v>134387</v>
      </c>
    </row>
    <row r="33" spans="1:32" s="74" customFormat="1" ht="21.75" customHeight="1">
      <c r="A33" s="103">
        <v>29</v>
      </c>
      <c r="B33" s="107" t="s">
        <v>26</v>
      </c>
      <c r="C33" s="104">
        <v>47</v>
      </c>
      <c r="D33" s="104">
        <v>45</v>
      </c>
      <c r="E33" s="105">
        <v>1838</v>
      </c>
      <c r="F33" s="105">
        <v>2578</v>
      </c>
      <c r="G33" s="106">
        <v>4416</v>
      </c>
      <c r="H33" s="105">
        <v>552</v>
      </c>
      <c r="I33" s="105">
        <v>497</v>
      </c>
      <c r="J33" s="106">
        <v>1049</v>
      </c>
      <c r="K33" s="105">
        <v>32657</v>
      </c>
      <c r="L33" s="105">
        <v>21288</v>
      </c>
      <c r="M33" s="106">
        <v>53945</v>
      </c>
      <c r="N33" s="105">
        <v>60320</v>
      </c>
      <c r="O33" s="105">
        <v>35057</v>
      </c>
      <c r="P33" s="106">
        <v>95377</v>
      </c>
      <c r="Q33" s="105">
        <v>3684</v>
      </c>
      <c r="R33" s="105">
        <v>1215</v>
      </c>
      <c r="S33" s="106">
        <v>4899</v>
      </c>
      <c r="T33" s="105">
        <v>10414</v>
      </c>
      <c r="U33" s="105">
        <v>2834</v>
      </c>
      <c r="V33" s="106">
        <v>13248</v>
      </c>
      <c r="W33" s="105">
        <v>369</v>
      </c>
      <c r="X33" s="105">
        <v>189</v>
      </c>
      <c r="Y33" s="106">
        <v>558</v>
      </c>
      <c r="Z33" s="105">
        <v>3028</v>
      </c>
      <c r="AA33" s="105">
        <v>1215</v>
      </c>
      <c r="AB33" s="106">
        <v>4243</v>
      </c>
      <c r="AC33" s="106">
        <v>112862</v>
      </c>
      <c r="AD33" s="106">
        <v>64873</v>
      </c>
      <c r="AE33" s="106">
        <v>177735</v>
      </c>
    </row>
    <row r="34" spans="1:32" s="74" customFormat="1" ht="21.75" customHeight="1">
      <c r="A34" s="103">
        <v>30</v>
      </c>
      <c r="B34" s="107" t="s">
        <v>27</v>
      </c>
      <c r="C34" s="104">
        <v>6</v>
      </c>
      <c r="D34" s="104">
        <v>6</v>
      </c>
      <c r="E34" s="105">
        <v>10</v>
      </c>
      <c r="F34" s="105">
        <v>7</v>
      </c>
      <c r="G34" s="106">
        <v>17</v>
      </c>
      <c r="H34" s="105">
        <v>39</v>
      </c>
      <c r="I34" s="105">
        <v>32</v>
      </c>
      <c r="J34" s="106">
        <v>71</v>
      </c>
      <c r="K34" s="105">
        <v>1904</v>
      </c>
      <c r="L34" s="105">
        <v>2349</v>
      </c>
      <c r="M34" s="106">
        <v>4253</v>
      </c>
      <c r="N34" s="105">
        <v>4110</v>
      </c>
      <c r="O34" s="105">
        <v>4341</v>
      </c>
      <c r="P34" s="106">
        <v>8451</v>
      </c>
      <c r="Q34" s="105">
        <v>16</v>
      </c>
      <c r="R34" s="105">
        <v>11</v>
      </c>
      <c r="S34" s="106">
        <v>27</v>
      </c>
      <c r="T34" s="105">
        <v>5</v>
      </c>
      <c r="U34" s="105">
        <v>114</v>
      </c>
      <c r="V34" s="106">
        <v>119</v>
      </c>
      <c r="W34" s="105">
        <v>0</v>
      </c>
      <c r="X34" s="105">
        <v>0</v>
      </c>
      <c r="Y34" s="106">
        <v>0</v>
      </c>
      <c r="Z34" s="105">
        <v>97</v>
      </c>
      <c r="AA34" s="105">
        <v>68</v>
      </c>
      <c r="AB34" s="106">
        <v>165</v>
      </c>
      <c r="AC34" s="106">
        <v>6181</v>
      </c>
      <c r="AD34" s="106">
        <v>6922</v>
      </c>
      <c r="AE34" s="106">
        <v>13103</v>
      </c>
    </row>
    <row r="35" spans="1:32" s="74" customFormat="1" ht="21.75" customHeight="1">
      <c r="A35" s="103">
        <v>31</v>
      </c>
      <c r="B35" s="107" t="s">
        <v>28</v>
      </c>
      <c r="C35" s="104">
        <v>56</v>
      </c>
      <c r="D35" s="104">
        <v>56</v>
      </c>
      <c r="E35" s="105">
        <v>7009</v>
      </c>
      <c r="F35" s="105">
        <v>4459</v>
      </c>
      <c r="G35" s="106">
        <v>11468</v>
      </c>
      <c r="H35" s="105">
        <v>1506</v>
      </c>
      <c r="I35" s="105">
        <v>2051</v>
      </c>
      <c r="J35" s="106">
        <v>3557</v>
      </c>
      <c r="K35" s="105">
        <v>139010</v>
      </c>
      <c r="L35" s="105">
        <v>141266</v>
      </c>
      <c r="M35" s="106">
        <v>280276</v>
      </c>
      <c r="N35" s="105">
        <v>310057</v>
      </c>
      <c r="O35" s="105">
        <v>231697</v>
      </c>
      <c r="P35" s="106">
        <v>541754</v>
      </c>
      <c r="Q35" s="105">
        <v>5714</v>
      </c>
      <c r="R35" s="105">
        <v>2130</v>
      </c>
      <c r="S35" s="106">
        <v>7844</v>
      </c>
      <c r="T35" s="105">
        <v>8335</v>
      </c>
      <c r="U35" s="105">
        <v>7173</v>
      </c>
      <c r="V35" s="106">
        <v>15508</v>
      </c>
      <c r="W35" s="105">
        <v>5141</v>
      </c>
      <c r="X35" s="105">
        <v>4778</v>
      </c>
      <c r="Y35" s="106">
        <v>9919</v>
      </c>
      <c r="Z35" s="105">
        <v>4607</v>
      </c>
      <c r="AA35" s="105">
        <v>2885</v>
      </c>
      <c r="AB35" s="106">
        <v>7492</v>
      </c>
      <c r="AC35" s="106">
        <v>481379</v>
      </c>
      <c r="AD35" s="106">
        <v>396439</v>
      </c>
      <c r="AE35" s="106">
        <v>877818</v>
      </c>
    </row>
    <row r="36" spans="1:32" s="74" customFormat="1" ht="21.75" customHeight="1">
      <c r="A36" s="103">
        <v>32</v>
      </c>
      <c r="B36" s="107" t="s">
        <v>29</v>
      </c>
      <c r="C36" s="104">
        <v>20</v>
      </c>
      <c r="D36" s="104">
        <v>19</v>
      </c>
      <c r="E36" s="105">
        <v>3050</v>
      </c>
      <c r="F36" s="105">
        <v>1638</v>
      </c>
      <c r="G36" s="106">
        <v>4688</v>
      </c>
      <c r="H36" s="105">
        <v>401</v>
      </c>
      <c r="I36" s="105">
        <v>197</v>
      </c>
      <c r="J36" s="106">
        <v>598</v>
      </c>
      <c r="K36" s="105">
        <v>32096</v>
      </c>
      <c r="L36" s="105">
        <v>28208</v>
      </c>
      <c r="M36" s="106">
        <v>60304</v>
      </c>
      <c r="N36" s="105">
        <v>94437</v>
      </c>
      <c r="O36" s="105">
        <v>67852</v>
      </c>
      <c r="P36" s="106">
        <v>162289</v>
      </c>
      <c r="Q36" s="105">
        <v>3856</v>
      </c>
      <c r="R36" s="105">
        <v>1589</v>
      </c>
      <c r="S36" s="106">
        <v>5445</v>
      </c>
      <c r="T36" s="105">
        <v>273</v>
      </c>
      <c r="U36" s="105">
        <v>292</v>
      </c>
      <c r="V36" s="106">
        <v>565</v>
      </c>
      <c r="W36" s="105">
        <v>81</v>
      </c>
      <c r="X36" s="105">
        <v>62</v>
      </c>
      <c r="Y36" s="106">
        <v>143</v>
      </c>
      <c r="Z36" s="105">
        <v>1223</v>
      </c>
      <c r="AA36" s="105">
        <v>762</v>
      </c>
      <c r="AB36" s="106">
        <v>1985</v>
      </c>
      <c r="AC36" s="106">
        <v>135417</v>
      </c>
      <c r="AD36" s="106">
        <v>100600</v>
      </c>
      <c r="AE36" s="106">
        <v>236017</v>
      </c>
    </row>
    <row r="37" spans="1:32" s="74" customFormat="1" ht="21.75" customHeight="1">
      <c r="A37" s="103">
        <v>33</v>
      </c>
      <c r="B37" s="107" t="s">
        <v>30</v>
      </c>
      <c r="C37" s="104">
        <v>3</v>
      </c>
      <c r="D37" s="104">
        <v>3</v>
      </c>
      <c r="E37" s="105">
        <v>88</v>
      </c>
      <c r="F37" s="105">
        <v>60</v>
      </c>
      <c r="G37" s="106">
        <v>148</v>
      </c>
      <c r="H37" s="105">
        <v>0</v>
      </c>
      <c r="I37" s="105">
        <v>0</v>
      </c>
      <c r="J37" s="106">
        <v>0</v>
      </c>
      <c r="K37" s="105">
        <v>4080</v>
      </c>
      <c r="L37" s="105">
        <v>3429</v>
      </c>
      <c r="M37" s="106">
        <v>7509</v>
      </c>
      <c r="N37" s="105">
        <v>7319</v>
      </c>
      <c r="O37" s="105">
        <v>2989</v>
      </c>
      <c r="P37" s="106">
        <v>10308</v>
      </c>
      <c r="Q37" s="105">
        <v>153</v>
      </c>
      <c r="R37" s="105">
        <v>98</v>
      </c>
      <c r="S37" s="106">
        <v>251</v>
      </c>
      <c r="T37" s="105">
        <v>8</v>
      </c>
      <c r="U37" s="105">
        <v>6</v>
      </c>
      <c r="V37" s="106">
        <v>14</v>
      </c>
      <c r="W37" s="105">
        <v>18</v>
      </c>
      <c r="X37" s="105">
        <v>3</v>
      </c>
      <c r="Y37" s="106">
        <v>21</v>
      </c>
      <c r="Z37" s="105">
        <v>27</v>
      </c>
      <c r="AA37" s="105">
        <v>45</v>
      </c>
      <c r="AB37" s="106">
        <v>72</v>
      </c>
      <c r="AC37" s="106">
        <v>11693</v>
      </c>
      <c r="AD37" s="106">
        <v>6630</v>
      </c>
      <c r="AE37" s="106">
        <v>18323</v>
      </c>
    </row>
    <row r="38" spans="1:32" s="74" customFormat="1" ht="21.75" customHeight="1">
      <c r="A38" s="103">
        <v>34</v>
      </c>
      <c r="B38" s="107" t="s">
        <v>31</v>
      </c>
      <c r="C38" s="104">
        <v>59</v>
      </c>
      <c r="D38" s="104">
        <v>59</v>
      </c>
      <c r="E38" s="105">
        <v>4826</v>
      </c>
      <c r="F38" s="105">
        <v>2371</v>
      </c>
      <c r="G38" s="106">
        <v>7197</v>
      </c>
      <c r="H38" s="105">
        <v>533</v>
      </c>
      <c r="I38" s="105">
        <v>566</v>
      </c>
      <c r="J38" s="106">
        <v>1099</v>
      </c>
      <c r="K38" s="105">
        <v>69789</v>
      </c>
      <c r="L38" s="105">
        <v>42601</v>
      </c>
      <c r="M38" s="106">
        <v>112390</v>
      </c>
      <c r="N38" s="105">
        <v>151213</v>
      </c>
      <c r="O38" s="105">
        <v>62617</v>
      </c>
      <c r="P38" s="106">
        <v>213830</v>
      </c>
      <c r="Q38" s="105">
        <v>4912</v>
      </c>
      <c r="R38" s="105">
        <v>2352</v>
      </c>
      <c r="S38" s="106">
        <v>7264</v>
      </c>
      <c r="T38" s="105">
        <v>14306</v>
      </c>
      <c r="U38" s="105">
        <v>3401</v>
      </c>
      <c r="V38" s="106">
        <v>17707</v>
      </c>
      <c r="W38" s="105">
        <v>2108</v>
      </c>
      <c r="X38" s="105">
        <v>1437</v>
      </c>
      <c r="Y38" s="106">
        <v>3545</v>
      </c>
      <c r="Z38" s="105">
        <v>5767</v>
      </c>
      <c r="AA38" s="105">
        <v>2679</v>
      </c>
      <c r="AB38" s="106">
        <v>8446</v>
      </c>
      <c r="AC38" s="106">
        <v>253454</v>
      </c>
      <c r="AD38" s="106">
        <v>118024</v>
      </c>
      <c r="AE38" s="106">
        <v>371478</v>
      </c>
    </row>
    <row r="39" spans="1:32" s="74" customFormat="1" ht="21.75" customHeight="1">
      <c r="A39" s="103">
        <v>35</v>
      </c>
      <c r="B39" s="107" t="s">
        <v>32</v>
      </c>
      <c r="C39" s="104">
        <v>22</v>
      </c>
      <c r="D39" s="104">
        <v>21</v>
      </c>
      <c r="E39" s="105">
        <v>1346</v>
      </c>
      <c r="F39" s="105">
        <v>615</v>
      </c>
      <c r="G39" s="106">
        <v>1961</v>
      </c>
      <c r="H39" s="105">
        <v>7</v>
      </c>
      <c r="I39" s="105">
        <v>4</v>
      </c>
      <c r="J39" s="106">
        <v>11</v>
      </c>
      <c r="K39" s="105">
        <v>14660</v>
      </c>
      <c r="L39" s="105">
        <v>11760</v>
      </c>
      <c r="M39" s="106">
        <v>26420</v>
      </c>
      <c r="N39" s="105">
        <v>34726</v>
      </c>
      <c r="O39" s="105">
        <v>23435</v>
      </c>
      <c r="P39" s="106">
        <v>58161</v>
      </c>
      <c r="Q39" s="105">
        <v>817</v>
      </c>
      <c r="R39" s="105">
        <v>736</v>
      </c>
      <c r="S39" s="106">
        <v>1553</v>
      </c>
      <c r="T39" s="105">
        <v>718</v>
      </c>
      <c r="U39" s="105">
        <v>368</v>
      </c>
      <c r="V39" s="106">
        <v>1086</v>
      </c>
      <c r="W39" s="105">
        <v>8</v>
      </c>
      <c r="X39" s="105">
        <v>10</v>
      </c>
      <c r="Y39" s="106">
        <v>18</v>
      </c>
      <c r="Z39" s="105">
        <v>1256</v>
      </c>
      <c r="AA39" s="105">
        <v>395</v>
      </c>
      <c r="AB39" s="106">
        <v>1651</v>
      </c>
      <c r="AC39" s="106">
        <v>53538</v>
      </c>
      <c r="AD39" s="106">
        <v>37323</v>
      </c>
      <c r="AE39" s="106">
        <v>90861</v>
      </c>
    </row>
    <row r="40" spans="1:32" s="74" customFormat="1" ht="21.75" customHeight="1">
      <c r="A40" s="103">
        <v>36</v>
      </c>
      <c r="B40" s="107" t="s">
        <v>33</v>
      </c>
      <c r="C40" s="104">
        <v>26</v>
      </c>
      <c r="D40" s="104">
        <v>26</v>
      </c>
      <c r="E40" s="105">
        <v>2269</v>
      </c>
      <c r="F40" s="105">
        <v>905</v>
      </c>
      <c r="G40" s="106">
        <v>3174</v>
      </c>
      <c r="H40" s="105">
        <v>369</v>
      </c>
      <c r="I40" s="105">
        <v>433</v>
      </c>
      <c r="J40" s="106">
        <v>802</v>
      </c>
      <c r="K40" s="105">
        <v>62478</v>
      </c>
      <c r="L40" s="105">
        <v>72345</v>
      </c>
      <c r="M40" s="106">
        <v>134823</v>
      </c>
      <c r="N40" s="105">
        <v>53968</v>
      </c>
      <c r="O40" s="105">
        <v>30898</v>
      </c>
      <c r="P40" s="106">
        <v>84866</v>
      </c>
      <c r="Q40" s="105">
        <v>1145</v>
      </c>
      <c r="R40" s="105">
        <v>644</v>
      </c>
      <c r="S40" s="106">
        <v>1789</v>
      </c>
      <c r="T40" s="105">
        <v>787</v>
      </c>
      <c r="U40" s="105">
        <v>516</v>
      </c>
      <c r="V40" s="106">
        <v>1303</v>
      </c>
      <c r="W40" s="105">
        <v>1170</v>
      </c>
      <c r="X40" s="105">
        <v>566</v>
      </c>
      <c r="Y40" s="106">
        <v>1736</v>
      </c>
      <c r="Z40" s="105">
        <v>4138</v>
      </c>
      <c r="AA40" s="105">
        <v>847</v>
      </c>
      <c r="AB40" s="106">
        <v>4985</v>
      </c>
      <c r="AC40" s="106">
        <v>126324</v>
      </c>
      <c r="AD40" s="106">
        <v>107154</v>
      </c>
      <c r="AE40" s="106">
        <v>233478</v>
      </c>
    </row>
    <row r="41" spans="1:32" s="109" customFormat="1" ht="21.75" customHeight="1">
      <c r="A41" s="424" t="s">
        <v>49</v>
      </c>
      <c r="B41" s="424"/>
      <c r="C41" s="102">
        <f>SUM(C5:C40)</f>
        <v>667</v>
      </c>
      <c r="D41" s="102">
        <f>SUM(D5:D40)</f>
        <v>660</v>
      </c>
      <c r="E41" s="108">
        <f>SUM(E5:E40)</f>
        <v>48984</v>
      </c>
      <c r="F41" s="108">
        <f t="shared" ref="F41:AE41" si="0">SUM(F5:F40)</f>
        <v>33545</v>
      </c>
      <c r="G41" s="108">
        <f t="shared" si="0"/>
        <v>82529</v>
      </c>
      <c r="H41" s="108">
        <f>SUM(H5:H40)</f>
        <v>9039</v>
      </c>
      <c r="I41" s="108">
        <f t="shared" si="0"/>
        <v>9708</v>
      </c>
      <c r="J41" s="108">
        <f t="shared" si="0"/>
        <v>18747</v>
      </c>
      <c r="K41" s="108">
        <f>SUM(K5:K40)</f>
        <v>921000</v>
      </c>
      <c r="L41" s="108">
        <f t="shared" si="0"/>
        <v>810745</v>
      </c>
      <c r="M41" s="108">
        <f t="shared" si="0"/>
        <v>1731745</v>
      </c>
      <c r="N41" s="108">
        <f>SUM(N5:N40)</f>
        <v>2112307</v>
      </c>
      <c r="O41" s="108">
        <f t="shared" si="0"/>
        <v>1392142</v>
      </c>
      <c r="P41" s="108">
        <f t="shared" si="0"/>
        <v>3504449</v>
      </c>
      <c r="Q41" s="108">
        <f>SUM(Q5:Q40)</f>
        <v>112966</v>
      </c>
      <c r="R41" s="108">
        <f t="shared" si="0"/>
        <v>30627</v>
      </c>
      <c r="S41" s="108">
        <f t="shared" si="0"/>
        <v>143593</v>
      </c>
      <c r="T41" s="108">
        <f>SUM(T5:T40)</f>
        <v>199904</v>
      </c>
      <c r="U41" s="108">
        <f t="shared" si="0"/>
        <v>57064</v>
      </c>
      <c r="V41" s="108">
        <f t="shared" si="0"/>
        <v>256968</v>
      </c>
      <c r="W41" s="108">
        <f>SUM(W5:W40)</f>
        <v>21502</v>
      </c>
      <c r="X41" s="108">
        <f t="shared" si="0"/>
        <v>17635</v>
      </c>
      <c r="Y41" s="108">
        <f t="shared" si="0"/>
        <v>39137</v>
      </c>
      <c r="Z41" s="108">
        <f>SUM(Z5:Z40)</f>
        <v>43701</v>
      </c>
      <c r="AA41" s="108">
        <f t="shared" si="0"/>
        <v>22791</v>
      </c>
      <c r="AB41" s="108">
        <f t="shared" si="0"/>
        <v>66492</v>
      </c>
      <c r="AC41" s="108">
        <f t="shared" si="0"/>
        <v>3469403</v>
      </c>
      <c r="AD41" s="108">
        <f t="shared" si="0"/>
        <v>2374257</v>
      </c>
      <c r="AE41" s="108">
        <f t="shared" si="0"/>
        <v>5843660</v>
      </c>
      <c r="AF41" s="74"/>
    </row>
    <row r="42" spans="1:32">
      <c r="C42" s="111" t="s">
        <v>125</v>
      </c>
      <c r="N42" s="110" t="str">
        <f>C42</f>
        <v>Note - Constituent Colleges of State/Central University not included.</v>
      </c>
      <c r="W42" s="110" t="str">
        <f>N42</f>
        <v>Note - Constituent Colleges of State/Central University not included.</v>
      </c>
    </row>
    <row r="45" spans="1:32">
      <c r="AE45" s="112"/>
    </row>
    <row r="46" spans="1:32">
      <c r="AE46" s="113"/>
    </row>
  </sheetData>
  <mergeCells count="13">
    <mergeCell ref="Z2:AB2"/>
    <mergeCell ref="AC2:AE2"/>
    <mergeCell ref="A2:A3"/>
    <mergeCell ref="B2:B3"/>
    <mergeCell ref="C2:D2"/>
    <mergeCell ref="E2:G2"/>
    <mergeCell ref="H2:J2"/>
    <mergeCell ref="K2:M2"/>
    <mergeCell ref="A41:B41"/>
    <mergeCell ref="N2:P2"/>
    <mergeCell ref="Q2:S2"/>
    <mergeCell ref="T2:V2"/>
    <mergeCell ref="W2:Y2"/>
  </mergeCells>
  <printOptions horizontalCentered="1"/>
  <pageMargins left="0.43307086614173229" right="0.15748031496062992" top="0.51181102362204722" bottom="0.27559055118110237" header="0.19685039370078741" footer="0.15748031496062992"/>
  <pageSetup paperSize="9" scale="80" firstPageNumber="18" orientation="portrait" useFirstPageNumber="1" horizontalDpi="4294967294" verticalDpi="4294967294" r:id="rId1"/>
  <headerFooter>
    <oddFooter>&amp;L&amp;"Arial,Italic"&amp;9AISHE 2012-13&amp;CT-&amp;P</oddFooter>
  </headerFooter>
  <colBreaks count="2" manualBreakCount="2">
    <brk id="13" max="1048575" man="1"/>
    <brk id="2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F42"/>
  <sheetViews>
    <sheetView view="pageBreakPreview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42" sqref="A42:XFD42"/>
    </sheetView>
  </sheetViews>
  <sheetFormatPr defaultRowHeight="15.75"/>
  <cols>
    <col min="1" max="1" width="5.140625" style="110" customWidth="1"/>
    <col min="2" max="2" width="22.28515625" style="110" customWidth="1"/>
    <col min="3" max="3" width="8.7109375" style="110" customWidth="1"/>
    <col min="4" max="4" width="11" style="110" customWidth="1"/>
    <col min="5" max="5" width="6.5703125" style="110" customWidth="1"/>
    <col min="6" max="7" width="7.85546875" style="110" customWidth="1"/>
    <col min="8" max="8" width="6.5703125" style="110" customWidth="1"/>
    <col min="9" max="9" width="7.85546875" style="110" customWidth="1"/>
    <col min="10" max="10" width="6.42578125" style="110" customWidth="1"/>
    <col min="11" max="11" width="8.5703125" style="110" customWidth="1"/>
    <col min="12" max="15" width="9.140625" style="110"/>
    <col min="16" max="16" width="10.28515625" style="110" customWidth="1"/>
    <col min="17" max="17" width="6.85546875" style="110" customWidth="1"/>
    <col min="18" max="19" width="8.42578125" style="110" customWidth="1"/>
    <col min="20" max="20" width="7.7109375" style="110" customWidth="1"/>
    <col min="21" max="22" width="8.42578125" style="110" customWidth="1"/>
    <col min="23" max="23" width="6.85546875" style="110" customWidth="1"/>
    <col min="24" max="25" width="8.42578125" style="110" customWidth="1"/>
    <col min="26" max="26" width="6.85546875" style="110" customWidth="1"/>
    <col min="27" max="28" width="8.42578125" style="110" customWidth="1"/>
    <col min="29" max="29" width="9.85546875" style="110" customWidth="1"/>
    <col min="30" max="30" width="9.140625" style="110"/>
    <col min="31" max="31" width="10.42578125" style="110" customWidth="1"/>
    <col min="32" max="32" width="12.140625" style="110" customWidth="1"/>
    <col min="33" max="16384" width="9.140625" style="110"/>
  </cols>
  <sheetData>
    <row r="1" spans="1:32" s="114" customFormat="1" ht="27" customHeight="1">
      <c r="B1" s="69" t="s">
        <v>126</v>
      </c>
      <c r="C1" s="115" t="s">
        <v>127</v>
      </c>
      <c r="N1" s="115" t="s">
        <v>127</v>
      </c>
      <c r="W1" s="115" t="s">
        <v>127</v>
      </c>
    </row>
    <row r="2" spans="1:32" s="99" customFormat="1" ht="24.75" customHeight="1">
      <c r="A2" s="428" t="s">
        <v>108</v>
      </c>
      <c r="B2" s="430" t="s">
        <v>36</v>
      </c>
      <c r="C2" s="425" t="s">
        <v>128</v>
      </c>
      <c r="D2" s="427"/>
      <c r="E2" s="425" t="s">
        <v>109</v>
      </c>
      <c r="F2" s="426"/>
      <c r="G2" s="427"/>
      <c r="H2" s="425" t="s">
        <v>110</v>
      </c>
      <c r="I2" s="426"/>
      <c r="J2" s="427"/>
      <c r="K2" s="425" t="s">
        <v>111</v>
      </c>
      <c r="L2" s="426"/>
      <c r="M2" s="427"/>
      <c r="N2" s="425" t="s">
        <v>112</v>
      </c>
      <c r="O2" s="426"/>
      <c r="P2" s="427"/>
      <c r="Q2" s="425" t="s">
        <v>113</v>
      </c>
      <c r="R2" s="426"/>
      <c r="S2" s="427"/>
      <c r="T2" s="425" t="s">
        <v>114</v>
      </c>
      <c r="U2" s="426"/>
      <c r="V2" s="427"/>
      <c r="W2" s="425" t="s">
        <v>115</v>
      </c>
      <c r="X2" s="426"/>
      <c r="Y2" s="427"/>
      <c r="Z2" s="425" t="s">
        <v>116</v>
      </c>
      <c r="AA2" s="426"/>
      <c r="AB2" s="427"/>
      <c r="AC2" s="425" t="s">
        <v>48</v>
      </c>
      <c r="AD2" s="426"/>
      <c r="AE2" s="427"/>
      <c r="AF2" s="430" t="s">
        <v>129</v>
      </c>
    </row>
    <row r="3" spans="1:32" s="74" customFormat="1" ht="24.75" customHeight="1">
      <c r="A3" s="429"/>
      <c r="B3" s="430"/>
      <c r="C3" s="100" t="s">
        <v>104</v>
      </c>
      <c r="D3" s="100" t="s">
        <v>130</v>
      </c>
      <c r="E3" s="102" t="s">
        <v>117</v>
      </c>
      <c r="F3" s="102" t="s">
        <v>118</v>
      </c>
      <c r="G3" s="102" t="s">
        <v>104</v>
      </c>
      <c r="H3" s="102" t="s">
        <v>117</v>
      </c>
      <c r="I3" s="102" t="s">
        <v>118</v>
      </c>
      <c r="J3" s="102" t="s">
        <v>104</v>
      </c>
      <c r="K3" s="102" t="s">
        <v>117</v>
      </c>
      <c r="L3" s="102" t="s">
        <v>118</v>
      </c>
      <c r="M3" s="102" t="s">
        <v>104</v>
      </c>
      <c r="N3" s="102" t="s">
        <v>117</v>
      </c>
      <c r="O3" s="102" t="s">
        <v>118</v>
      </c>
      <c r="P3" s="102" t="s">
        <v>104</v>
      </c>
      <c r="Q3" s="102" t="s">
        <v>117</v>
      </c>
      <c r="R3" s="102" t="s">
        <v>118</v>
      </c>
      <c r="S3" s="102" t="s">
        <v>104</v>
      </c>
      <c r="T3" s="102" t="s">
        <v>117</v>
      </c>
      <c r="U3" s="102" t="s">
        <v>118</v>
      </c>
      <c r="V3" s="102" t="s">
        <v>104</v>
      </c>
      <c r="W3" s="102" t="s">
        <v>117</v>
      </c>
      <c r="X3" s="102" t="s">
        <v>118</v>
      </c>
      <c r="Y3" s="102" t="s">
        <v>104</v>
      </c>
      <c r="Z3" s="102" t="s">
        <v>117</v>
      </c>
      <c r="AA3" s="102" t="s">
        <v>118</v>
      </c>
      <c r="AB3" s="102" t="s">
        <v>104</v>
      </c>
      <c r="AC3" s="102" t="s">
        <v>117</v>
      </c>
      <c r="AD3" s="102" t="s">
        <v>118</v>
      </c>
      <c r="AE3" s="102" t="s">
        <v>104</v>
      </c>
      <c r="AF3" s="430"/>
    </row>
    <row r="4" spans="1:32" s="74" customFormat="1" ht="15" customHeight="1">
      <c r="A4" s="62">
        <v>1</v>
      </c>
      <c r="B4" s="62">
        <v>2</v>
      </c>
      <c r="C4" s="62">
        <v>3</v>
      </c>
      <c r="D4" s="62">
        <v>4</v>
      </c>
      <c r="E4" s="62">
        <v>5</v>
      </c>
      <c r="F4" s="62">
        <v>6</v>
      </c>
      <c r="G4" s="62">
        <v>7</v>
      </c>
      <c r="H4" s="62">
        <v>8</v>
      </c>
      <c r="I4" s="62">
        <v>9</v>
      </c>
      <c r="J4" s="62">
        <v>10</v>
      </c>
      <c r="K4" s="62">
        <v>11</v>
      </c>
      <c r="L4" s="62">
        <v>12</v>
      </c>
      <c r="M4" s="62">
        <v>13</v>
      </c>
      <c r="N4" s="62">
        <v>14</v>
      </c>
      <c r="O4" s="62">
        <v>15</v>
      </c>
      <c r="P4" s="62">
        <v>16</v>
      </c>
      <c r="Q4" s="62">
        <v>17</v>
      </c>
      <c r="R4" s="62">
        <v>18</v>
      </c>
      <c r="S4" s="62">
        <v>19</v>
      </c>
      <c r="T4" s="62">
        <v>20</v>
      </c>
      <c r="U4" s="62">
        <v>21</v>
      </c>
      <c r="V4" s="62">
        <v>22</v>
      </c>
      <c r="W4" s="62">
        <v>23</v>
      </c>
      <c r="X4" s="62">
        <v>24</v>
      </c>
      <c r="Y4" s="62">
        <v>25</v>
      </c>
      <c r="Z4" s="62">
        <v>26</v>
      </c>
      <c r="AA4" s="62">
        <v>27</v>
      </c>
      <c r="AB4" s="62">
        <v>28</v>
      </c>
      <c r="AC4" s="62">
        <v>29</v>
      </c>
      <c r="AD4" s="62">
        <v>30</v>
      </c>
      <c r="AE4" s="62">
        <v>31</v>
      </c>
      <c r="AF4" s="62">
        <v>32</v>
      </c>
    </row>
    <row r="5" spans="1:32" s="74" customFormat="1" ht="30.75" customHeight="1">
      <c r="A5" s="103">
        <v>1</v>
      </c>
      <c r="B5" s="101" t="s">
        <v>0</v>
      </c>
      <c r="C5" s="116">
        <v>6</v>
      </c>
      <c r="D5" s="117">
        <v>5</v>
      </c>
      <c r="E5" s="106">
        <v>20</v>
      </c>
      <c r="F5" s="106">
        <v>5</v>
      </c>
      <c r="G5" s="106">
        <v>25</v>
      </c>
      <c r="H5" s="106">
        <v>0</v>
      </c>
      <c r="I5" s="106">
        <v>0</v>
      </c>
      <c r="J5" s="106">
        <v>0</v>
      </c>
      <c r="K5" s="106">
        <v>33</v>
      </c>
      <c r="L5" s="106">
        <v>126</v>
      </c>
      <c r="M5" s="106">
        <v>159</v>
      </c>
      <c r="N5" s="106">
        <v>1019</v>
      </c>
      <c r="O5" s="106">
        <v>1334</v>
      </c>
      <c r="P5" s="106">
        <v>2353</v>
      </c>
      <c r="Q5" s="106">
        <v>0</v>
      </c>
      <c r="R5" s="106">
        <v>0</v>
      </c>
      <c r="S5" s="106">
        <v>0</v>
      </c>
      <c r="T5" s="106">
        <v>399</v>
      </c>
      <c r="U5" s="106">
        <v>245</v>
      </c>
      <c r="V5" s="106">
        <v>644</v>
      </c>
      <c r="W5" s="106">
        <v>0</v>
      </c>
      <c r="X5" s="106">
        <v>0</v>
      </c>
      <c r="Y5" s="106">
        <v>0</v>
      </c>
      <c r="Z5" s="106">
        <v>29</v>
      </c>
      <c r="AA5" s="106">
        <v>86</v>
      </c>
      <c r="AB5" s="106">
        <v>115</v>
      </c>
      <c r="AC5" s="106">
        <v>1500</v>
      </c>
      <c r="AD5" s="106">
        <v>1796</v>
      </c>
      <c r="AE5" s="106">
        <v>3296</v>
      </c>
      <c r="AF5" s="118">
        <v>659.2</v>
      </c>
    </row>
    <row r="6" spans="1:32" s="74" customFormat="1" ht="21.75" customHeight="1">
      <c r="A6" s="103">
        <v>2</v>
      </c>
      <c r="B6" s="107" t="s">
        <v>1</v>
      </c>
      <c r="C6" s="116">
        <v>2527</v>
      </c>
      <c r="D6" s="117">
        <v>2083</v>
      </c>
      <c r="E6" s="106">
        <v>46</v>
      </c>
      <c r="F6" s="106">
        <v>21</v>
      </c>
      <c r="G6" s="106">
        <v>67</v>
      </c>
      <c r="H6" s="106">
        <v>7</v>
      </c>
      <c r="I6" s="106">
        <v>4</v>
      </c>
      <c r="J6" s="106">
        <v>11</v>
      </c>
      <c r="K6" s="106">
        <v>66320</v>
      </c>
      <c r="L6" s="106">
        <v>42949</v>
      </c>
      <c r="M6" s="106">
        <v>109269</v>
      </c>
      <c r="N6" s="106">
        <v>497755</v>
      </c>
      <c r="O6" s="106">
        <v>370069</v>
      </c>
      <c r="P6" s="106">
        <v>867824</v>
      </c>
      <c r="Q6" s="106">
        <v>72</v>
      </c>
      <c r="R6" s="106">
        <v>23</v>
      </c>
      <c r="S6" s="106">
        <v>95</v>
      </c>
      <c r="T6" s="106">
        <v>4200</v>
      </c>
      <c r="U6" s="106">
        <v>1111</v>
      </c>
      <c r="V6" s="106">
        <v>5311</v>
      </c>
      <c r="W6" s="106">
        <v>549</v>
      </c>
      <c r="X6" s="106">
        <v>764</v>
      </c>
      <c r="Y6" s="106">
        <v>1313</v>
      </c>
      <c r="Z6" s="106">
        <v>1462</v>
      </c>
      <c r="AA6" s="106">
        <v>537</v>
      </c>
      <c r="AB6" s="106">
        <v>1999</v>
      </c>
      <c r="AC6" s="106">
        <v>570411</v>
      </c>
      <c r="AD6" s="106">
        <v>415478</v>
      </c>
      <c r="AE6" s="106">
        <v>985889</v>
      </c>
      <c r="AF6" s="118">
        <v>473.3024483917427</v>
      </c>
    </row>
    <row r="7" spans="1:32" s="74" customFormat="1" ht="21.75" customHeight="1">
      <c r="A7" s="103">
        <v>3</v>
      </c>
      <c r="B7" s="107" t="s">
        <v>2</v>
      </c>
      <c r="C7" s="116">
        <v>26</v>
      </c>
      <c r="D7" s="117">
        <v>15</v>
      </c>
      <c r="E7" s="106">
        <v>0</v>
      </c>
      <c r="F7" s="106">
        <v>0</v>
      </c>
      <c r="G7" s="106">
        <v>0</v>
      </c>
      <c r="H7" s="106">
        <v>0</v>
      </c>
      <c r="I7" s="106">
        <v>0</v>
      </c>
      <c r="J7" s="106">
        <v>0</v>
      </c>
      <c r="K7" s="106">
        <v>24</v>
      </c>
      <c r="L7" s="106">
        <v>33</v>
      </c>
      <c r="M7" s="106">
        <v>57</v>
      </c>
      <c r="N7" s="106">
        <v>7720</v>
      </c>
      <c r="O7" s="106">
        <v>7833</v>
      </c>
      <c r="P7" s="106">
        <v>15553</v>
      </c>
      <c r="Q7" s="106">
        <v>0</v>
      </c>
      <c r="R7" s="106">
        <v>0</v>
      </c>
      <c r="S7" s="106">
        <v>0</v>
      </c>
      <c r="T7" s="106">
        <v>0</v>
      </c>
      <c r="U7" s="106">
        <v>0</v>
      </c>
      <c r="V7" s="106">
        <v>0</v>
      </c>
      <c r="W7" s="106">
        <v>0</v>
      </c>
      <c r="X7" s="106">
        <v>0</v>
      </c>
      <c r="Y7" s="106">
        <v>0</v>
      </c>
      <c r="Z7" s="106">
        <v>0</v>
      </c>
      <c r="AA7" s="106">
        <v>0</v>
      </c>
      <c r="AB7" s="106">
        <v>0</v>
      </c>
      <c r="AC7" s="106">
        <v>7744</v>
      </c>
      <c r="AD7" s="106">
        <v>7866</v>
      </c>
      <c r="AE7" s="106">
        <v>15610</v>
      </c>
      <c r="AF7" s="118">
        <v>1040.6666666666667</v>
      </c>
    </row>
    <row r="8" spans="1:32" s="74" customFormat="1" ht="21.75" customHeight="1">
      <c r="A8" s="103">
        <v>4</v>
      </c>
      <c r="B8" s="107" t="s">
        <v>3</v>
      </c>
      <c r="C8" s="116">
        <v>529</v>
      </c>
      <c r="D8" s="117">
        <v>352</v>
      </c>
      <c r="E8" s="106">
        <v>60</v>
      </c>
      <c r="F8" s="106">
        <v>31</v>
      </c>
      <c r="G8" s="106">
        <v>91</v>
      </c>
      <c r="H8" s="106">
        <v>6</v>
      </c>
      <c r="I8" s="106">
        <v>12</v>
      </c>
      <c r="J8" s="106">
        <v>18</v>
      </c>
      <c r="K8" s="106">
        <v>1734</v>
      </c>
      <c r="L8" s="106">
        <v>2394</v>
      </c>
      <c r="M8" s="106">
        <v>4128</v>
      </c>
      <c r="N8" s="106">
        <v>151886</v>
      </c>
      <c r="O8" s="106">
        <v>159360</v>
      </c>
      <c r="P8" s="106">
        <v>311246</v>
      </c>
      <c r="Q8" s="106">
        <v>197</v>
      </c>
      <c r="R8" s="106">
        <v>286</v>
      </c>
      <c r="S8" s="106">
        <v>483</v>
      </c>
      <c r="T8" s="106">
        <v>406</v>
      </c>
      <c r="U8" s="106">
        <v>286</v>
      </c>
      <c r="V8" s="106">
        <v>692</v>
      </c>
      <c r="W8" s="106">
        <v>674</v>
      </c>
      <c r="X8" s="106">
        <v>783</v>
      </c>
      <c r="Y8" s="106">
        <v>1457</v>
      </c>
      <c r="Z8" s="106">
        <v>588</v>
      </c>
      <c r="AA8" s="106">
        <v>957</v>
      </c>
      <c r="AB8" s="106">
        <v>1545</v>
      </c>
      <c r="AC8" s="106">
        <v>155551</v>
      </c>
      <c r="AD8" s="106">
        <v>164109</v>
      </c>
      <c r="AE8" s="106">
        <v>319660</v>
      </c>
      <c r="AF8" s="118">
        <v>908.125</v>
      </c>
    </row>
    <row r="9" spans="1:32" s="74" customFormat="1" ht="21.75" customHeight="1">
      <c r="A9" s="103">
        <v>5</v>
      </c>
      <c r="B9" s="107" t="s">
        <v>4</v>
      </c>
      <c r="C9" s="116">
        <v>675</v>
      </c>
      <c r="D9" s="117">
        <v>576</v>
      </c>
      <c r="E9" s="106">
        <v>5</v>
      </c>
      <c r="F9" s="106">
        <v>1</v>
      </c>
      <c r="G9" s="106">
        <v>6</v>
      </c>
      <c r="H9" s="106">
        <v>0</v>
      </c>
      <c r="I9" s="106">
        <v>0</v>
      </c>
      <c r="J9" s="106">
        <v>0</v>
      </c>
      <c r="K9" s="106">
        <v>23719</v>
      </c>
      <c r="L9" s="106">
        <v>16494</v>
      </c>
      <c r="M9" s="106">
        <v>40213</v>
      </c>
      <c r="N9" s="106">
        <v>651093</v>
      </c>
      <c r="O9" s="106">
        <v>467778</v>
      </c>
      <c r="P9" s="106">
        <v>1118871</v>
      </c>
      <c r="Q9" s="106">
        <v>37</v>
      </c>
      <c r="R9" s="106">
        <v>63</v>
      </c>
      <c r="S9" s="106">
        <v>100</v>
      </c>
      <c r="T9" s="106">
        <v>805</v>
      </c>
      <c r="U9" s="106">
        <v>235</v>
      </c>
      <c r="V9" s="106">
        <v>1040</v>
      </c>
      <c r="W9" s="106">
        <v>1651</v>
      </c>
      <c r="X9" s="106">
        <v>688</v>
      </c>
      <c r="Y9" s="106">
        <v>2339</v>
      </c>
      <c r="Z9" s="106">
        <v>21</v>
      </c>
      <c r="AA9" s="106">
        <v>9</v>
      </c>
      <c r="AB9" s="106">
        <v>30</v>
      </c>
      <c r="AC9" s="106">
        <v>677331</v>
      </c>
      <c r="AD9" s="106">
        <v>485268</v>
      </c>
      <c r="AE9" s="106">
        <v>1162599</v>
      </c>
      <c r="AF9" s="118">
        <v>2018.4010416666667</v>
      </c>
    </row>
    <row r="10" spans="1:32" s="74" customFormat="1" ht="21.75" customHeight="1">
      <c r="A10" s="103">
        <v>6</v>
      </c>
      <c r="B10" s="107" t="s">
        <v>5</v>
      </c>
      <c r="C10" s="116">
        <v>27</v>
      </c>
      <c r="D10" s="117">
        <v>24</v>
      </c>
      <c r="E10" s="106">
        <v>0</v>
      </c>
      <c r="F10" s="106">
        <v>0</v>
      </c>
      <c r="G10" s="106">
        <v>0</v>
      </c>
      <c r="H10" s="106">
        <v>0</v>
      </c>
      <c r="I10" s="106">
        <v>0</v>
      </c>
      <c r="J10" s="106">
        <v>0</v>
      </c>
      <c r="K10" s="106">
        <v>1361</v>
      </c>
      <c r="L10" s="106">
        <v>2746</v>
      </c>
      <c r="M10" s="106">
        <v>4107</v>
      </c>
      <c r="N10" s="106">
        <v>16336</v>
      </c>
      <c r="O10" s="106">
        <v>14713</v>
      </c>
      <c r="P10" s="106">
        <v>31049</v>
      </c>
      <c r="Q10" s="106">
        <v>220</v>
      </c>
      <c r="R10" s="106">
        <v>241</v>
      </c>
      <c r="S10" s="106">
        <v>461</v>
      </c>
      <c r="T10" s="106">
        <v>953</v>
      </c>
      <c r="U10" s="106">
        <v>143</v>
      </c>
      <c r="V10" s="106">
        <v>1096</v>
      </c>
      <c r="W10" s="106">
        <v>0</v>
      </c>
      <c r="X10" s="106">
        <v>0</v>
      </c>
      <c r="Y10" s="106">
        <v>0</v>
      </c>
      <c r="Z10" s="106">
        <v>0</v>
      </c>
      <c r="AA10" s="106">
        <v>0</v>
      </c>
      <c r="AB10" s="106">
        <v>0</v>
      </c>
      <c r="AC10" s="106">
        <v>18870</v>
      </c>
      <c r="AD10" s="106">
        <v>17843</v>
      </c>
      <c r="AE10" s="106">
        <v>36713</v>
      </c>
      <c r="AF10" s="118">
        <v>1529.7083333333333</v>
      </c>
    </row>
    <row r="11" spans="1:32" s="74" customFormat="1" ht="21.75" customHeight="1">
      <c r="A11" s="103">
        <v>7</v>
      </c>
      <c r="B11" s="107" t="s">
        <v>6</v>
      </c>
      <c r="C11" s="116">
        <v>602</v>
      </c>
      <c r="D11" s="117">
        <v>591</v>
      </c>
      <c r="E11" s="106">
        <v>128</v>
      </c>
      <c r="F11" s="106">
        <v>109</v>
      </c>
      <c r="G11" s="106">
        <v>237</v>
      </c>
      <c r="H11" s="106">
        <v>4</v>
      </c>
      <c r="I11" s="106">
        <v>15</v>
      </c>
      <c r="J11" s="106">
        <v>19</v>
      </c>
      <c r="K11" s="106">
        <v>11496</v>
      </c>
      <c r="L11" s="106">
        <v>15119</v>
      </c>
      <c r="M11" s="106">
        <v>26615</v>
      </c>
      <c r="N11" s="106">
        <v>129259</v>
      </c>
      <c r="O11" s="106">
        <v>123826</v>
      </c>
      <c r="P11" s="106">
        <v>253085</v>
      </c>
      <c r="Q11" s="106">
        <v>2194</v>
      </c>
      <c r="R11" s="106">
        <v>2225</v>
      </c>
      <c r="S11" s="106">
        <v>4419</v>
      </c>
      <c r="T11" s="106">
        <v>10910</v>
      </c>
      <c r="U11" s="106">
        <v>5168</v>
      </c>
      <c r="V11" s="106">
        <v>16078</v>
      </c>
      <c r="W11" s="106">
        <v>41</v>
      </c>
      <c r="X11" s="106">
        <v>317</v>
      </c>
      <c r="Y11" s="106">
        <v>358</v>
      </c>
      <c r="Z11" s="106">
        <v>30</v>
      </c>
      <c r="AA11" s="106">
        <v>79</v>
      </c>
      <c r="AB11" s="106">
        <v>109</v>
      </c>
      <c r="AC11" s="106">
        <v>154062</v>
      </c>
      <c r="AD11" s="106">
        <v>146858</v>
      </c>
      <c r="AE11" s="106">
        <v>300920</v>
      </c>
      <c r="AF11" s="118">
        <v>509.17089678510996</v>
      </c>
    </row>
    <row r="12" spans="1:32" s="74" customFormat="1" ht="21.75" customHeight="1">
      <c r="A12" s="103">
        <v>8</v>
      </c>
      <c r="B12" s="107" t="s">
        <v>7</v>
      </c>
      <c r="C12" s="116">
        <v>5</v>
      </c>
      <c r="D12" s="117">
        <v>5</v>
      </c>
      <c r="E12" s="106">
        <v>0</v>
      </c>
      <c r="F12" s="106">
        <v>0</v>
      </c>
      <c r="G12" s="106">
        <v>0</v>
      </c>
      <c r="H12" s="106">
        <v>0</v>
      </c>
      <c r="I12" s="106">
        <v>0</v>
      </c>
      <c r="J12" s="106">
        <v>0</v>
      </c>
      <c r="K12" s="106">
        <v>60</v>
      </c>
      <c r="L12" s="106">
        <v>63</v>
      </c>
      <c r="M12" s="106">
        <v>123</v>
      </c>
      <c r="N12" s="106">
        <v>1207</v>
      </c>
      <c r="O12" s="106">
        <v>1190</v>
      </c>
      <c r="P12" s="106">
        <v>2397</v>
      </c>
      <c r="Q12" s="106">
        <v>0</v>
      </c>
      <c r="R12" s="106">
        <v>0</v>
      </c>
      <c r="S12" s="106">
        <v>0</v>
      </c>
      <c r="T12" s="106">
        <v>540</v>
      </c>
      <c r="U12" s="106">
        <v>105</v>
      </c>
      <c r="V12" s="106">
        <v>645</v>
      </c>
      <c r="W12" s="106">
        <v>0</v>
      </c>
      <c r="X12" s="106">
        <v>0</v>
      </c>
      <c r="Y12" s="106">
        <v>0</v>
      </c>
      <c r="Z12" s="106">
        <v>0</v>
      </c>
      <c r="AA12" s="106">
        <v>0</v>
      </c>
      <c r="AB12" s="106">
        <v>0</v>
      </c>
      <c r="AC12" s="106">
        <v>1807</v>
      </c>
      <c r="AD12" s="106">
        <v>1358</v>
      </c>
      <c r="AE12" s="106">
        <v>3165</v>
      </c>
      <c r="AF12" s="118">
        <v>633</v>
      </c>
    </row>
    <row r="13" spans="1:32" s="74" customFormat="1" ht="21.75" customHeight="1">
      <c r="A13" s="103">
        <v>9</v>
      </c>
      <c r="B13" s="107" t="s">
        <v>81</v>
      </c>
      <c r="C13" s="116">
        <v>3</v>
      </c>
      <c r="D13" s="117">
        <v>3</v>
      </c>
      <c r="E13" s="106">
        <v>0</v>
      </c>
      <c r="F13" s="106">
        <v>0</v>
      </c>
      <c r="G13" s="106">
        <v>0</v>
      </c>
      <c r="H13" s="106">
        <v>0</v>
      </c>
      <c r="I13" s="106">
        <v>0</v>
      </c>
      <c r="J13" s="106">
        <v>0</v>
      </c>
      <c r="K13" s="106">
        <v>0</v>
      </c>
      <c r="L13" s="106">
        <v>0</v>
      </c>
      <c r="M13" s="106">
        <v>0</v>
      </c>
      <c r="N13" s="106">
        <v>378</v>
      </c>
      <c r="O13" s="106">
        <v>724</v>
      </c>
      <c r="P13" s="106">
        <v>1102</v>
      </c>
      <c r="Q13" s="106">
        <v>0</v>
      </c>
      <c r="R13" s="106">
        <v>0</v>
      </c>
      <c r="S13" s="106">
        <v>0</v>
      </c>
      <c r="T13" s="106">
        <v>0</v>
      </c>
      <c r="U13" s="106">
        <v>0</v>
      </c>
      <c r="V13" s="106">
        <v>0</v>
      </c>
      <c r="W13" s="106">
        <v>0</v>
      </c>
      <c r="X13" s="106">
        <v>0</v>
      </c>
      <c r="Y13" s="106">
        <v>0</v>
      </c>
      <c r="Z13" s="106">
        <v>0</v>
      </c>
      <c r="AA13" s="106">
        <v>0</v>
      </c>
      <c r="AB13" s="106">
        <v>0</v>
      </c>
      <c r="AC13" s="106">
        <v>378</v>
      </c>
      <c r="AD13" s="106">
        <v>724</v>
      </c>
      <c r="AE13" s="106">
        <v>1102</v>
      </c>
      <c r="AF13" s="118">
        <v>367.33333333333331</v>
      </c>
    </row>
    <row r="14" spans="1:32" s="74" customFormat="1" ht="21.75" customHeight="1">
      <c r="A14" s="103">
        <v>10</v>
      </c>
      <c r="B14" s="107" t="s">
        <v>8</v>
      </c>
      <c r="C14" s="116">
        <v>187</v>
      </c>
      <c r="D14" s="117">
        <v>165</v>
      </c>
      <c r="E14" s="106">
        <v>25</v>
      </c>
      <c r="F14" s="106">
        <v>65</v>
      </c>
      <c r="G14" s="106">
        <v>90</v>
      </c>
      <c r="H14" s="106">
        <v>0</v>
      </c>
      <c r="I14" s="106">
        <v>0</v>
      </c>
      <c r="J14" s="106">
        <v>0</v>
      </c>
      <c r="K14" s="106">
        <v>5591</v>
      </c>
      <c r="L14" s="106">
        <v>6824</v>
      </c>
      <c r="M14" s="106">
        <v>12415</v>
      </c>
      <c r="N14" s="106">
        <v>99264</v>
      </c>
      <c r="O14" s="106">
        <v>99983</v>
      </c>
      <c r="P14" s="106">
        <v>199247</v>
      </c>
      <c r="Q14" s="106">
        <v>290</v>
      </c>
      <c r="R14" s="106">
        <v>362</v>
      </c>
      <c r="S14" s="106">
        <v>652</v>
      </c>
      <c r="T14" s="106">
        <v>645</v>
      </c>
      <c r="U14" s="106">
        <v>2257</v>
      </c>
      <c r="V14" s="106">
        <v>2902</v>
      </c>
      <c r="W14" s="106">
        <v>373</v>
      </c>
      <c r="X14" s="106">
        <v>576</v>
      </c>
      <c r="Y14" s="106">
        <v>949</v>
      </c>
      <c r="Z14" s="106">
        <v>0</v>
      </c>
      <c r="AA14" s="106">
        <v>0</v>
      </c>
      <c r="AB14" s="106">
        <v>0</v>
      </c>
      <c r="AC14" s="106">
        <v>106188</v>
      </c>
      <c r="AD14" s="106">
        <v>110067</v>
      </c>
      <c r="AE14" s="106">
        <v>216255</v>
      </c>
      <c r="AF14" s="118">
        <v>1310.6363636363637</v>
      </c>
    </row>
    <row r="15" spans="1:32" s="74" customFormat="1" ht="21.75" customHeight="1">
      <c r="A15" s="103">
        <v>11</v>
      </c>
      <c r="B15" s="107" t="s">
        <v>9</v>
      </c>
      <c r="C15" s="116">
        <v>53</v>
      </c>
      <c r="D15" s="117">
        <v>49</v>
      </c>
      <c r="E15" s="106">
        <v>0</v>
      </c>
      <c r="F15" s="106">
        <v>0</v>
      </c>
      <c r="G15" s="106">
        <v>0</v>
      </c>
      <c r="H15" s="106">
        <v>0</v>
      </c>
      <c r="I15" s="106">
        <v>0</v>
      </c>
      <c r="J15" s="106">
        <v>0</v>
      </c>
      <c r="K15" s="106">
        <v>457</v>
      </c>
      <c r="L15" s="106">
        <v>766</v>
      </c>
      <c r="M15" s="106">
        <v>1223</v>
      </c>
      <c r="N15" s="106">
        <v>10742</v>
      </c>
      <c r="O15" s="106">
        <v>16204</v>
      </c>
      <c r="P15" s="106">
        <v>26946</v>
      </c>
      <c r="Q15" s="106">
        <v>43</v>
      </c>
      <c r="R15" s="106">
        <v>34</v>
      </c>
      <c r="S15" s="106">
        <v>77</v>
      </c>
      <c r="T15" s="106">
        <v>35</v>
      </c>
      <c r="U15" s="106">
        <v>88</v>
      </c>
      <c r="V15" s="106">
        <v>123</v>
      </c>
      <c r="W15" s="106">
        <v>1</v>
      </c>
      <c r="X15" s="106">
        <v>22</v>
      </c>
      <c r="Y15" s="106">
        <v>23</v>
      </c>
      <c r="Z15" s="106">
        <v>47</v>
      </c>
      <c r="AA15" s="106">
        <v>93</v>
      </c>
      <c r="AB15" s="106">
        <v>140</v>
      </c>
      <c r="AC15" s="106">
        <v>11325</v>
      </c>
      <c r="AD15" s="106">
        <v>17207</v>
      </c>
      <c r="AE15" s="106">
        <v>28532</v>
      </c>
      <c r="AF15" s="118">
        <v>582.28571428571433</v>
      </c>
    </row>
    <row r="16" spans="1:32" s="74" customFormat="1" ht="21.75" customHeight="1">
      <c r="A16" s="103">
        <v>12</v>
      </c>
      <c r="B16" s="107" t="s">
        <v>10</v>
      </c>
      <c r="C16" s="116">
        <v>1880</v>
      </c>
      <c r="D16" s="117">
        <v>1775</v>
      </c>
      <c r="E16" s="106">
        <v>261</v>
      </c>
      <c r="F16" s="106">
        <v>97</v>
      </c>
      <c r="G16" s="106">
        <v>358</v>
      </c>
      <c r="H16" s="106">
        <v>59</v>
      </c>
      <c r="I16" s="106">
        <v>19</v>
      </c>
      <c r="J16" s="106">
        <v>78</v>
      </c>
      <c r="K16" s="106">
        <v>35510</v>
      </c>
      <c r="L16" s="106">
        <v>32741</v>
      </c>
      <c r="M16" s="106">
        <v>68251</v>
      </c>
      <c r="N16" s="106">
        <v>487318</v>
      </c>
      <c r="O16" s="106">
        <v>382062</v>
      </c>
      <c r="P16" s="106">
        <v>869380</v>
      </c>
      <c r="Q16" s="106">
        <v>2063</v>
      </c>
      <c r="R16" s="106">
        <v>1785</v>
      </c>
      <c r="S16" s="106">
        <v>3848</v>
      </c>
      <c r="T16" s="106">
        <v>103129</v>
      </c>
      <c r="U16" s="106">
        <v>19902</v>
      </c>
      <c r="V16" s="106">
        <v>123031</v>
      </c>
      <c r="W16" s="106">
        <v>2115</v>
      </c>
      <c r="X16" s="106">
        <v>983</v>
      </c>
      <c r="Y16" s="106">
        <v>3098</v>
      </c>
      <c r="Z16" s="106">
        <v>1710</v>
      </c>
      <c r="AA16" s="106">
        <v>2488</v>
      </c>
      <c r="AB16" s="106">
        <v>4198</v>
      </c>
      <c r="AC16" s="106">
        <v>632165</v>
      </c>
      <c r="AD16" s="106">
        <v>440077</v>
      </c>
      <c r="AE16" s="106">
        <v>1072242</v>
      </c>
      <c r="AF16" s="118">
        <v>604.08000000000004</v>
      </c>
    </row>
    <row r="17" spans="1:32" s="74" customFormat="1" ht="21.75" customHeight="1">
      <c r="A17" s="103">
        <v>13</v>
      </c>
      <c r="B17" s="107" t="s">
        <v>11</v>
      </c>
      <c r="C17" s="116">
        <v>1072</v>
      </c>
      <c r="D17" s="117">
        <v>615</v>
      </c>
      <c r="E17" s="106">
        <v>0</v>
      </c>
      <c r="F17" s="106">
        <v>3</v>
      </c>
      <c r="G17" s="106">
        <v>3</v>
      </c>
      <c r="H17" s="106">
        <v>1</v>
      </c>
      <c r="I17" s="106">
        <v>0</v>
      </c>
      <c r="J17" s="106">
        <v>1</v>
      </c>
      <c r="K17" s="106">
        <v>11746</v>
      </c>
      <c r="L17" s="106">
        <v>21041</v>
      </c>
      <c r="M17" s="106">
        <v>32787</v>
      </c>
      <c r="N17" s="106">
        <v>220269</v>
      </c>
      <c r="O17" s="106">
        <v>183741</v>
      </c>
      <c r="P17" s="106">
        <v>404010</v>
      </c>
      <c r="Q17" s="106">
        <v>300</v>
      </c>
      <c r="R17" s="106">
        <v>555</v>
      </c>
      <c r="S17" s="106">
        <v>855</v>
      </c>
      <c r="T17" s="106">
        <v>3686</v>
      </c>
      <c r="U17" s="106">
        <v>5620</v>
      </c>
      <c r="V17" s="106">
        <v>9306</v>
      </c>
      <c r="W17" s="106">
        <v>697</v>
      </c>
      <c r="X17" s="106">
        <v>970</v>
      </c>
      <c r="Y17" s="106">
        <v>1667</v>
      </c>
      <c r="Z17" s="106">
        <v>227</v>
      </c>
      <c r="AA17" s="106">
        <v>264</v>
      </c>
      <c r="AB17" s="106">
        <v>491</v>
      </c>
      <c r="AC17" s="106">
        <v>236926</v>
      </c>
      <c r="AD17" s="106">
        <v>212194</v>
      </c>
      <c r="AE17" s="106">
        <v>449120</v>
      </c>
      <c r="AF17" s="118">
        <v>730.27642276422762</v>
      </c>
    </row>
    <row r="18" spans="1:32" s="74" customFormat="1" ht="21.75" customHeight="1">
      <c r="A18" s="103">
        <v>14</v>
      </c>
      <c r="B18" s="107" t="s">
        <v>12</v>
      </c>
      <c r="C18" s="116">
        <v>293</v>
      </c>
      <c r="D18" s="117">
        <v>265</v>
      </c>
      <c r="E18" s="106">
        <v>0</v>
      </c>
      <c r="F18" s="106">
        <v>0</v>
      </c>
      <c r="G18" s="106">
        <v>0</v>
      </c>
      <c r="H18" s="106">
        <v>0</v>
      </c>
      <c r="I18" s="106">
        <v>0</v>
      </c>
      <c r="J18" s="106">
        <v>0</v>
      </c>
      <c r="K18" s="106">
        <v>1785</v>
      </c>
      <c r="L18" s="106">
        <v>3654</v>
      </c>
      <c r="M18" s="106">
        <v>5439</v>
      </c>
      <c r="N18" s="106">
        <v>52482</v>
      </c>
      <c r="O18" s="106">
        <v>69198</v>
      </c>
      <c r="P18" s="106">
        <v>121680</v>
      </c>
      <c r="Q18" s="106">
        <v>133</v>
      </c>
      <c r="R18" s="106">
        <v>347</v>
      </c>
      <c r="S18" s="106">
        <v>480</v>
      </c>
      <c r="T18" s="106">
        <v>108</v>
      </c>
      <c r="U18" s="106">
        <v>562</v>
      </c>
      <c r="V18" s="106">
        <v>670</v>
      </c>
      <c r="W18" s="106">
        <v>0</v>
      </c>
      <c r="X18" s="106">
        <v>0</v>
      </c>
      <c r="Y18" s="106">
        <v>0</v>
      </c>
      <c r="Z18" s="106">
        <v>0</v>
      </c>
      <c r="AA18" s="106">
        <v>0</v>
      </c>
      <c r="AB18" s="106">
        <v>0</v>
      </c>
      <c r="AC18" s="106">
        <v>54508</v>
      </c>
      <c r="AD18" s="106">
        <v>73761</v>
      </c>
      <c r="AE18" s="106">
        <v>128269</v>
      </c>
      <c r="AF18" s="118">
        <v>484.03396226415094</v>
      </c>
    </row>
    <row r="19" spans="1:32" s="74" customFormat="1" ht="21.75" customHeight="1">
      <c r="A19" s="103">
        <v>15</v>
      </c>
      <c r="B19" s="107" t="s">
        <v>13</v>
      </c>
      <c r="C19" s="116">
        <v>329</v>
      </c>
      <c r="D19" s="117">
        <v>224</v>
      </c>
      <c r="E19" s="106">
        <v>0</v>
      </c>
      <c r="F19" s="106">
        <v>0</v>
      </c>
      <c r="G19" s="106">
        <v>0</v>
      </c>
      <c r="H19" s="106">
        <v>0</v>
      </c>
      <c r="I19" s="106">
        <v>0</v>
      </c>
      <c r="J19" s="106">
        <v>0</v>
      </c>
      <c r="K19" s="106">
        <v>1609</v>
      </c>
      <c r="L19" s="106">
        <v>1694</v>
      </c>
      <c r="M19" s="106">
        <v>3303</v>
      </c>
      <c r="N19" s="106">
        <v>97015</v>
      </c>
      <c r="O19" s="106">
        <v>110390</v>
      </c>
      <c r="P19" s="106">
        <v>207405</v>
      </c>
      <c r="Q19" s="106">
        <v>100</v>
      </c>
      <c r="R19" s="106">
        <v>46</v>
      </c>
      <c r="S19" s="106">
        <v>146</v>
      </c>
      <c r="T19" s="106">
        <v>96</v>
      </c>
      <c r="U19" s="106">
        <v>120</v>
      </c>
      <c r="V19" s="106">
        <v>216</v>
      </c>
      <c r="W19" s="106">
        <v>0</v>
      </c>
      <c r="X19" s="106">
        <v>0</v>
      </c>
      <c r="Y19" s="106">
        <v>0</v>
      </c>
      <c r="Z19" s="106">
        <v>524</v>
      </c>
      <c r="AA19" s="106">
        <v>631</v>
      </c>
      <c r="AB19" s="106">
        <v>1155</v>
      </c>
      <c r="AC19" s="106">
        <v>99344</v>
      </c>
      <c r="AD19" s="106">
        <v>112881</v>
      </c>
      <c r="AE19" s="106">
        <v>212225</v>
      </c>
      <c r="AF19" s="118">
        <v>947.43303571428567</v>
      </c>
    </row>
    <row r="20" spans="1:32" s="74" customFormat="1" ht="21.75" customHeight="1">
      <c r="A20" s="103">
        <v>16</v>
      </c>
      <c r="B20" s="107" t="s">
        <v>14</v>
      </c>
      <c r="C20" s="116">
        <v>267</v>
      </c>
      <c r="D20" s="117">
        <v>181</v>
      </c>
      <c r="E20" s="106">
        <v>26</v>
      </c>
      <c r="F20" s="106">
        <v>25</v>
      </c>
      <c r="G20" s="106">
        <v>51</v>
      </c>
      <c r="H20" s="106">
        <v>0</v>
      </c>
      <c r="I20" s="106">
        <v>0</v>
      </c>
      <c r="J20" s="106">
        <v>0</v>
      </c>
      <c r="K20" s="106">
        <v>6488</v>
      </c>
      <c r="L20" s="106">
        <v>7330</v>
      </c>
      <c r="M20" s="106">
        <v>13818</v>
      </c>
      <c r="N20" s="106">
        <v>167406</v>
      </c>
      <c r="O20" s="106">
        <v>168359</v>
      </c>
      <c r="P20" s="106">
        <v>335765</v>
      </c>
      <c r="Q20" s="106">
        <v>0</v>
      </c>
      <c r="R20" s="106">
        <v>0</v>
      </c>
      <c r="S20" s="106">
        <v>0</v>
      </c>
      <c r="T20" s="106">
        <v>0</v>
      </c>
      <c r="U20" s="106">
        <v>58</v>
      </c>
      <c r="V20" s="106">
        <v>58</v>
      </c>
      <c r="W20" s="106">
        <v>152</v>
      </c>
      <c r="X20" s="106">
        <v>128</v>
      </c>
      <c r="Y20" s="106">
        <v>280</v>
      </c>
      <c r="Z20" s="106">
        <v>113</v>
      </c>
      <c r="AA20" s="106">
        <v>26</v>
      </c>
      <c r="AB20" s="106">
        <v>139</v>
      </c>
      <c r="AC20" s="106">
        <v>174185</v>
      </c>
      <c r="AD20" s="106">
        <v>175926</v>
      </c>
      <c r="AE20" s="106">
        <v>350111</v>
      </c>
      <c r="AF20" s="118">
        <v>1934.3149171270718</v>
      </c>
    </row>
    <row r="21" spans="1:32" s="74" customFormat="1" ht="21.75" customHeight="1">
      <c r="A21" s="103">
        <v>17</v>
      </c>
      <c r="B21" s="107" t="s">
        <v>15</v>
      </c>
      <c r="C21" s="116">
        <v>3205</v>
      </c>
      <c r="D21" s="117">
        <v>2946</v>
      </c>
      <c r="E21" s="106">
        <v>428</v>
      </c>
      <c r="F21" s="106">
        <v>187</v>
      </c>
      <c r="G21" s="106">
        <v>615</v>
      </c>
      <c r="H21" s="106">
        <v>0</v>
      </c>
      <c r="I21" s="106">
        <v>0</v>
      </c>
      <c r="J21" s="106">
        <v>0</v>
      </c>
      <c r="K21" s="106">
        <v>49500</v>
      </c>
      <c r="L21" s="106">
        <v>39914</v>
      </c>
      <c r="M21" s="106">
        <v>89414</v>
      </c>
      <c r="N21" s="106">
        <v>611342</v>
      </c>
      <c r="O21" s="106">
        <v>570850</v>
      </c>
      <c r="P21" s="106">
        <v>1182192</v>
      </c>
      <c r="Q21" s="106">
        <v>606</v>
      </c>
      <c r="R21" s="106">
        <v>851</v>
      </c>
      <c r="S21" s="106">
        <v>1457</v>
      </c>
      <c r="T21" s="106">
        <v>1994</v>
      </c>
      <c r="U21" s="106">
        <v>2513</v>
      </c>
      <c r="V21" s="106">
        <v>4507</v>
      </c>
      <c r="W21" s="106">
        <v>1102</v>
      </c>
      <c r="X21" s="106">
        <v>1394</v>
      </c>
      <c r="Y21" s="106">
        <v>2496</v>
      </c>
      <c r="Z21" s="106">
        <v>2166</v>
      </c>
      <c r="AA21" s="106">
        <v>1361</v>
      </c>
      <c r="AB21" s="106">
        <v>3527</v>
      </c>
      <c r="AC21" s="106">
        <v>667138</v>
      </c>
      <c r="AD21" s="106">
        <v>617070</v>
      </c>
      <c r="AE21" s="106">
        <v>1284208</v>
      </c>
      <c r="AF21" s="118">
        <v>435.91581805838427</v>
      </c>
    </row>
    <row r="22" spans="1:32" s="74" customFormat="1" ht="21.75" customHeight="1">
      <c r="A22" s="103">
        <v>18</v>
      </c>
      <c r="B22" s="107" t="s">
        <v>16</v>
      </c>
      <c r="C22" s="116">
        <v>1064</v>
      </c>
      <c r="D22" s="117">
        <v>833</v>
      </c>
      <c r="E22" s="106">
        <v>412</v>
      </c>
      <c r="F22" s="106">
        <v>608</v>
      </c>
      <c r="G22" s="106">
        <v>1020</v>
      </c>
      <c r="H22" s="106">
        <v>33</v>
      </c>
      <c r="I22" s="106">
        <v>68</v>
      </c>
      <c r="J22" s="106">
        <v>101</v>
      </c>
      <c r="K22" s="106">
        <v>15346</v>
      </c>
      <c r="L22" s="106">
        <v>34659</v>
      </c>
      <c r="M22" s="106">
        <v>50005</v>
      </c>
      <c r="N22" s="106">
        <v>166192</v>
      </c>
      <c r="O22" s="106">
        <v>242065</v>
      </c>
      <c r="P22" s="106">
        <v>408257</v>
      </c>
      <c r="Q22" s="106">
        <v>9</v>
      </c>
      <c r="R22" s="106">
        <v>81</v>
      </c>
      <c r="S22" s="106">
        <v>90</v>
      </c>
      <c r="T22" s="106">
        <v>214</v>
      </c>
      <c r="U22" s="106">
        <v>692</v>
      </c>
      <c r="V22" s="106">
        <v>906</v>
      </c>
      <c r="W22" s="106">
        <v>212</v>
      </c>
      <c r="X22" s="106">
        <v>839</v>
      </c>
      <c r="Y22" s="106">
        <v>1051</v>
      </c>
      <c r="Z22" s="106">
        <v>665</v>
      </c>
      <c r="AA22" s="106">
        <v>582</v>
      </c>
      <c r="AB22" s="106">
        <v>1247</v>
      </c>
      <c r="AC22" s="106">
        <v>183083</v>
      </c>
      <c r="AD22" s="106">
        <v>279594</v>
      </c>
      <c r="AE22" s="106">
        <v>462677</v>
      </c>
      <c r="AF22" s="118">
        <v>555.43457382953181</v>
      </c>
    </row>
    <row r="23" spans="1:32" s="74" customFormat="1" ht="21.75" customHeight="1">
      <c r="A23" s="103">
        <v>19</v>
      </c>
      <c r="B23" s="107" t="s">
        <v>82</v>
      </c>
      <c r="C23" s="116">
        <v>0</v>
      </c>
      <c r="D23" s="117">
        <v>0</v>
      </c>
      <c r="E23" s="106">
        <v>0</v>
      </c>
      <c r="F23" s="106">
        <v>0</v>
      </c>
      <c r="G23" s="106">
        <v>0</v>
      </c>
      <c r="H23" s="106">
        <v>0</v>
      </c>
      <c r="I23" s="106">
        <v>0</v>
      </c>
      <c r="J23" s="106">
        <v>0</v>
      </c>
      <c r="K23" s="106">
        <v>0</v>
      </c>
      <c r="L23" s="106">
        <v>0</v>
      </c>
      <c r="M23" s="106">
        <v>0</v>
      </c>
      <c r="N23" s="106">
        <v>0</v>
      </c>
      <c r="O23" s="106">
        <v>0</v>
      </c>
      <c r="P23" s="106">
        <v>0</v>
      </c>
      <c r="Q23" s="106">
        <v>0</v>
      </c>
      <c r="R23" s="106">
        <v>0</v>
      </c>
      <c r="S23" s="106">
        <v>0</v>
      </c>
      <c r="T23" s="106">
        <v>0</v>
      </c>
      <c r="U23" s="106">
        <v>0</v>
      </c>
      <c r="V23" s="106">
        <v>0</v>
      </c>
      <c r="W23" s="106">
        <v>0</v>
      </c>
      <c r="X23" s="106">
        <v>0</v>
      </c>
      <c r="Y23" s="106">
        <v>0</v>
      </c>
      <c r="Z23" s="106">
        <v>0</v>
      </c>
      <c r="AA23" s="106">
        <v>0</v>
      </c>
      <c r="AB23" s="106">
        <v>0</v>
      </c>
      <c r="AC23" s="106">
        <v>0</v>
      </c>
      <c r="AD23" s="106">
        <v>0</v>
      </c>
      <c r="AE23" s="106">
        <v>0</v>
      </c>
      <c r="AF23" s="118"/>
    </row>
    <row r="24" spans="1:32" s="74" customFormat="1" ht="21.75" customHeight="1">
      <c r="A24" s="103">
        <v>20</v>
      </c>
      <c r="B24" s="107" t="s">
        <v>17</v>
      </c>
      <c r="C24" s="116">
        <v>2280</v>
      </c>
      <c r="D24" s="117">
        <v>1577</v>
      </c>
      <c r="E24" s="106">
        <v>671</v>
      </c>
      <c r="F24" s="106">
        <v>615</v>
      </c>
      <c r="G24" s="106">
        <v>1286</v>
      </c>
      <c r="H24" s="106">
        <v>156</v>
      </c>
      <c r="I24" s="106">
        <v>145</v>
      </c>
      <c r="J24" s="106">
        <v>301</v>
      </c>
      <c r="K24" s="106">
        <v>55695</v>
      </c>
      <c r="L24" s="106">
        <v>54230</v>
      </c>
      <c r="M24" s="106">
        <v>109925</v>
      </c>
      <c r="N24" s="106">
        <v>422444</v>
      </c>
      <c r="O24" s="106">
        <v>341619</v>
      </c>
      <c r="P24" s="106">
        <v>764063</v>
      </c>
      <c r="Q24" s="106">
        <v>3366</v>
      </c>
      <c r="R24" s="106">
        <v>1558</v>
      </c>
      <c r="S24" s="106">
        <v>4924</v>
      </c>
      <c r="T24" s="106">
        <v>8389</v>
      </c>
      <c r="U24" s="106">
        <v>5428</v>
      </c>
      <c r="V24" s="106">
        <v>13817</v>
      </c>
      <c r="W24" s="106">
        <v>321</v>
      </c>
      <c r="X24" s="106">
        <v>384</v>
      </c>
      <c r="Y24" s="106">
        <v>705</v>
      </c>
      <c r="Z24" s="106">
        <v>575</v>
      </c>
      <c r="AA24" s="106">
        <v>332</v>
      </c>
      <c r="AB24" s="106">
        <v>907</v>
      </c>
      <c r="AC24" s="106">
        <v>491617</v>
      </c>
      <c r="AD24" s="106">
        <v>404311</v>
      </c>
      <c r="AE24" s="106">
        <v>895928</v>
      </c>
      <c r="AF24" s="118">
        <v>568.12175015852881</v>
      </c>
    </row>
    <row r="25" spans="1:32" s="74" customFormat="1" ht="21.75" customHeight="1">
      <c r="A25" s="103">
        <v>21</v>
      </c>
      <c r="B25" s="107" t="s">
        <v>18</v>
      </c>
      <c r="C25" s="116">
        <v>4369</v>
      </c>
      <c r="D25" s="117">
        <v>4206</v>
      </c>
      <c r="E25" s="106">
        <v>1035</v>
      </c>
      <c r="F25" s="106">
        <v>556</v>
      </c>
      <c r="G25" s="106">
        <v>1591</v>
      </c>
      <c r="H25" s="106">
        <v>176</v>
      </c>
      <c r="I25" s="106">
        <v>177</v>
      </c>
      <c r="J25" s="106">
        <v>353</v>
      </c>
      <c r="K25" s="106">
        <v>96135</v>
      </c>
      <c r="L25" s="106">
        <v>84106</v>
      </c>
      <c r="M25" s="106">
        <v>180241</v>
      </c>
      <c r="N25" s="106">
        <v>1028452</v>
      </c>
      <c r="O25" s="106">
        <v>829218</v>
      </c>
      <c r="P25" s="106">
        <v>1857670</v>
      </c>
      <c r="Q25" s="106">
        <v>1875</v>
      </c>
      <c r="R25" s="106">
        <v>1411</v>
      </c>
      <c r="S25" s="106">
        <v>3286</v>
      </c>
      <c r="T25" s="106">
        <v>3111</v>
      </c>
      <c r="U25" s="106">
        <v>3847</v>
      </c>
      <c r="V25" s="106">
        <v>6958</v>
      </c>
      <c r="W25" s="106">
        <v>1394</v>
      </c>
      <c r="X25" s="106">
        <v>2037</v>
      </c>
      <c r="Y25" s="106">
        <v>3431</v>
      </c>
      <c r="Z25" s="106">
        <v>1357</v>
      </c>
      <c r="AA25" s="106">
        <v>1081</v>
      </c>
      <c r="AB25" s="106">
        <v>2438</v>
      </c>
      <c r="AC25" s="106">
        <v>1133535</v>
      </c>
      <c r="AD25" s="106">
        <v>922433</v>
      </c>
      <c r="AE25" s="106">
        <v>2055968</v>
      </c>
      <c r="AF25" s="118">
        <v>488.81787922016167</v>
      </c>
    </row>
    <row r="26" spans="1:32" s="74" customFormat="1" ht="21.75" customHeight="1">
      <c r="A26" s="103">
        <v>22</v>
      </c>
      <c r="B26" s="107" t="s">
        <v>19</v>
      </c>
      <c r="C26" s="116">
        <v>79</v>
      </c>
      <c r="D26" s="117">
        <v>74</v>
      </c>
      <c r="E26" s="106">
        <v>0</v>
      </c>
      <c r="F26" s="106">
        <v>0</v>
      </c>
      <c r="G26" s="106">
        <v>0</v>
      </c>
      <c r="H26" s="106">
        <v>0</v>
      </c>
      <c r="I26" s="106">
        <v>12</v>
      </c>
      <c r="J26" s="106">
        <v>12</v>
      </c>
      <c r="K26" s="106">
        <v>359</v>
      </c>
      <c r="L26" s="106">
        <v>324</v>
      </c>
      <c r="M26" s="106">
        <v>683</v>
      </c>
      <c r="N26" s="106">
        <v>39000</v>
      </c>
      <c r="O26" s="106">
        <v>38755</v>
      </c>
      <c r="P26" s="106">
        <v>77755</v>
      </c>
      <c r="Q26" s="106">
        <v>25</v>
      </c>
      <c r="R26" s="106">
        <v>24</v>
      </c>
      <c r="S26" s="106">
        <v>49</v>
      </c>
      <c r="T26" s="106">
        <v>372</v>
      </c>
      <c r="U26" s="106">
        <v>118</v>
      </c>
      <c r="V26" s="106">
        <v>490</v>
      </c>
      <c r="W26" s="106">
        <v>34</v>
      </c>
      <c r="X26" s="106">
        <v>93</v>
      </c>
      <c r="Y26" s="106">
        <v>127</v>
      </c>
      <c r="Z26" s="106">
        <v>0</v>
      </c>
      <c r="AA26" s="106">
        <v>0</v>
      </c>
      <c r="AB26" s="106">
        <v>0</v>
      </c>
      <c r="AC26" s="106">
        <v>39790</v>
      </c>
      <c r="AD26" s="106">
        <v>39326</v>
      </c>
      <c r="AE26" s="106">
        <v>79116</v>
      </c>
      <c r="AF26" s="118">
        <v>1069.1351351351352</v>
      </c>
    </row>
    <row r="27" spans="1:32" s="74" customFormat="1" ht="21.75" customHeight="1">
      <c r="A27" s="103">
        <v>23</v>
      </c>
      <c r="B27" s="107" t="s">
        <v>20</v>
      </c>
      <c r="C27" s="116">
        <v>62</v>
      </c>
      <c r="D27" s="117">
        <v>39</v>
      </c>
      <c r="E27" s="106">
        <v>0</v>
      </c>
      <c r="F27" s="106">
        <v>0</v>
      </c>
      <c r="G27" s="106">
        <v>0</v>
      </c>
      <c r="H27" s="106">
        <v>0</v>
      </c>
      <c r="I27" s="106">
        <v>0</v>
      </c>
      <c r="J27" s="106">
        <v>0</v>
      </c>
      <c r="K27" s="106">
        <v>137</v>
      </c>
      <c r="L27" s="106">
        <v>180</v>
      </c>
      <c r="M27" s="106">
        <v>317</v>
      </c>
      <c r="N27" s="106">
        <v>17737</v>
      </c>
      <c r="O27" s="106">
        <v>18743</v>
      </c>
      <c r="P27" s="106">
        <v>36480</v>
      </c>
      <c r="Q27" s="106">
        <v>13</v>
      </c>
      <c r="R27" s="106">
        <v>12</v>
      </c>
      <c r="S27" s="106">
        <v>25</v>
      </c>
      <c r="T27" s="106">
        <v>0</v>
      </c>
      <c r="U27" s="106">
        <v>0</v>
      </c>
      <c r="V27" s="106">
        <v>0</v>
      </c>
      <c r="W27" s="106">
        <v>0</v>
      </c>
      <c r="X27" s="106">
        <v>0</v>
      </c>
      <c r="Y27" s="106">
        <v>0</v>
      </c>
      <c r="Z27" s="106">
        <v>0</v>
      </c>
      <c r="AA27" s="106">
        <v>0</v>
      </c>
      <c r="AB27" s="106">
        <v>0</v>
      </c>
      <c r="AC27" s="106">
        <v>17887</v>
      </c>
      <c r="AD27" s="106">
        <v>18935</v>
      </c>
      <c r="AE27" s="106">
        <v>36822</v>
      </c>
      <c r="AF27" s="118">
        <v>944.15384615384619</v>
      </c>
    </row>
    <row r="28" spans="1:32" s="74" customFormat="1" ht="21.75" customHeight="1">
      <c r="A28" s="103">
        <v>24</v>
      </c>
      <c r="B28" s="107" t="s">
        <v>21</v>
      </c>
      <c r="C28" s="116">
        <v>29</v>
      </c>
      <c r="D28" s="117">
        <v>29</v>
      </c>
      <c r="E28" s="106">
        <v>1</v>
      </c>
      <c r="F28" s="106">
        <v>2</v>
      </c>
      <c r="G28" s="106">
        <v>3</v>
      </c>
      <c r="H28" s="106">
        <v>0</v>
      </c>
      <c r="I28" s="106">
        <v>0</v>
      </c>
      <c r="J28" s="106">
        <v>0</v>
      </c>
      <c r="K28" s="106">
        <v>98</v>
      </c>
      <c r="L28" s="106">
        <v>61</v>
      </c>
      <c r="M28" s="106">
        <v>159</v>
      </c>
      <c r="N28" s="106">
        <v>9812</v>
      </c>
      <c r="O28" s="106">
        <v>9689</v>
      </c>
      <c r="P28" s="106">
        <v>19501</v>
      </c>
      <c r="Q28" s="106">
        <v>0</v>
      </c>
      <c r="R28" s="106">
        <v>0</v>
      </c>
      <c r="S28" s="106">
        <v>0</v>
      </c>
      <c r="T28" s="106">
        <v>0</v>
      </c>
      <c r="U28" s="106">
        <v>0</v>
      </c>
      <c r="V28" s="106">
        <v>0</v>
      </c>
      <c r="W28" s="106">
        <v>0</v>
      </c>
      <c r="X28" s="106">
        <v>0</v>
      </c>
      <c r="Y28" s="106">
        <v>0</v>
      </c>
      <c r="Z28" s="106">
        <v>0</v>
      </c>
      <c r="AA28" s="106">
        <v>0</v>
      </c>
      <c r="AB28" s="106">
        <v>0</v>
      </c>
      <c r="AC28" s="106">
        <v>9911</v>
      </c>
      <c r="AD28" s="106">
        <v>9752</v>
      </c>
      <c r="AE28" s="106">
        <v>19663</v>
      </c>
      <c r="AF28" s="118">
        <v>678.0344827586207</v>
      </c>
    </row>
    <row r="29" spans="1:32" s="74" customFormat="1" ht="21.75" customHeight="1">
      <c r="A29" s="103">
        <v>25</v>
      </c>
      <c r="B29" s="107" t="s">
        <v>22</v>
      </c>
      <c r="C29" s="116">
        <v>59</v>
      </c>
      <c r="D29" s="117">
        <v>59</v>
      </c>
      <c r="E29" s="106">
        <v>0</v>
      </c>
      <c r="F29" s="106">
        <v>0</v>
      </c>
      <c r="G29" s="106">
        <v>0</v>
      </c>
      <c r="H29" s="106">
        <v>0</v>
      </c>
      <c r="I29" s="106">
        <v>0</v>
      </c>
      <c r="J29" s="106">
        <v>0</v>
      </c>
      <c r="K29" s="106">
        <v>0</v>
      </c>
      <c r="L29" s="106">
        <v>0</v>
      </c>
      <c r="M29" s="106">
        <v>0</v>
      </c>
      <c r="N29" s="106">
        <v>12411</v>
      </c>
      <c r="O29" s="106">
        <v>13072</v>
      </c>
      <c r="P29" s="106">
        <v>25483</v>
      </c>
      <c r="Q29" s="106">
        <v>0</v>
      </c>
      <c r="R29" s="106">
        <v>0</v>
      </c>
      <c r="S29" s="106">
        <v>0</v>
      </c>
      <c r="T29" s="106">
        <v>1</v>
      </c>
      <c r="U29" s="106">
        <v>59</v>
      </c>
      <c r="V29" s="106">
        <v>60</v>
      </c>
      <c r="W29" s="106">
        <v>0</v>
      </c>
      <c r="X29" s="106">
        <v>0</v>
      </c>
      <c r="Y29" s="106">
        <v>0</v>
      </c>
      <c r="Z29" s="106">
        <v>0</v>
      </c>
      <c r="AA29" s="106">
        <v>0</v>
      </c>
      <c r="AB29" s="106">
        <v>0</v>
      </c>
      <c r="AC29" s="106">
        <v>12412</v>
      </c>
      <c r="AD29" s="106">
        <v>13131</v>
      </c>
      <c r="AE29" s="106">
        <v>25543</v>
      </c>
      <c r="AF29" s="118">
        <v>432.93220338983053</v>
      </c>
    </row>
    <row r="30" spans="1:32" s="74" customFormat="1" ht="21.75" customHeight="1">
      <c r="A30" s="103">
        <v>26</v>
      </c>
      <c r="B30" s="107" t="s">
        <v>23</v>
      </c>
      <c r="C30" s="116">
        <v>1096</v>
      </c>
      <c r="D30" s="117">
        <v>768</v>
      </c>
      <c r="E30" s="106">
        <v>341</v>
      </c>
      <c r="F30" s="106">
        <v>448</v>
      </c>
      <c r="G30" s="106">
        <v>789</v>
      </c>
      <c r="H30" s="106">
        <v>40</v>
      </c>
      <c r="I30" s="106">
        <v>60</v>
      </c>
      <c r="J30" s="106">
        <v>100</v>
      </c>
      <c r="K30" s="106">
        <v>8340</v>
      </c>
      <c r="L30" s="106">
        <v>6510</v>
      </c>
      <c r="M30" s="106">
        <v>14850</v>
      </c>
      <c r="N30" s="106">
        <v>235502</v>
      </c>
      <c r="O30" s="106">
        <v>220296</v>
      </c>
      <c r="P30" s="106">
        <v>455798</v>
      </c>
      <c r="Q30" s="106">
        <v>131</v>
      </c>
      <c r="R30" s="106">
        <v>11</v>
      </c>
      <c r="S30" s="106">
        <v>142</v>
      </c>
      <c r="T30" s="106">
        <v>545</v>
      </c>
      <c r="U30" s="106">
        <v>126</v>
      </c>
      <c r="V30" s="106">
        <v>671</v>
      </c>
      <c r="W30" s="106">
        <v>360</v>
      </c>
      <c r="X30" s="106">
        <v>312</v>
      </c>
      <c r="Y30" s="106">
        <v>672</v>
      </c>
      <c r="Z30" s="106">
        <v>87</v>
      </c>
      <c r="AA30" s="106">
        <v>100</v>
      </c>
      <c r="AB30" s="106">
        <v>187</v>
      </c>
      <c r="AC30" s="106">
        <v>245346</v>
      </c>
      <c r="AD30" s="106">
        <v>227863</v>
      </c>
      <c r="AE30" s="106">
        <v>473209</v>
      </c>
      <c r="AF30" s="118">
        <v>616.15755208333337</v>
      </c>
    </row>
    <row r="31" spans="1:32" s="74" customFormat="1" ht="21.75" customHeight="1">
      <c r="A31" s="103">
        <v>27</v>
      </c>
      <c r="B31" s="107" t="s">
        <v>24</v>
      </c>
      <c r="C31" s="116">
        <v>84</v>
      </c>
      <c r="D31" s="117">
        <v>71</v>
      </c>
      <c r="E31" s="106">
        <v>73</v>
      </c>
      <c r="F31" s="106">
        <v>61</v>
      </c>
      <c r="G31" s="106">
        <v>134</v>
      </c>
      <c r="H31" s="106">
        <v>24</v>
      </c>
      <c r="I31" s="106">
        <v>57</v>
      </c>
      <c r="J31" s="106">
        <v>81</v>
      </c>
      <c r="K31" s="106">
        <v>1476</v>
      </c>
      <c r="L31" s="106">
        <v>1904</v>
      </c>
      <c r="M31" s="106">
        <v>3380</v>
      </c>
      <c r="N31" s="106">
        <v>16189</v>
      </c>
      <c r="O31" s="106">
        <v>18647</v>
      </c>
      <c r="P31" s="106">
        <v>34836</v>
      </c>
      <c r="Q31" s="106">
        <v>0</v>
      </c>
      <c r="R31" s="106">
        <v>0</v>
      </c>
      <c r="S31" s="106">
        <v>0</v>
      </c>
      <c r="T31" s="106">
        <v>0</v>
      </c>
      <c r="U31" s="106">
        <v>80</v>
      </c>
      <c r="V31" s="106">
        <v>80</v>
      </c>
      <c r="W31" s="106">
        <v>0</v>
      </c>
      <c r="X31" s="106">
        <v>120</v>
      </c>
      <c r="Y31" s="106">
        <v>120</v>
      </c>
      <c r="Z31" s="106">
        <v>0</v>
      </c>
      <c r="AA31" s="106">
        <v>0</v>
      </c>
      <c r="AB31" s="106">
        <v>0</v>
      </c>
      <c r="AC31" s="106">
        <v>17762</v>
      </c>
      <c r="AD31" s="106">
        <v>20869</v>
      </c>
      <c r="AE31" s="106">
        <v>38631</v>
      </c>
      <c r="AF31" s="118">
        <v>544.09859154929575</v>
      </c>
    </row>
    <row r="32" spans="1:32" s="74" customFormat="1" ht="21.75" customHeight="1">
      <c r="A32" s="103">
        <v>28</v>
      </c>
      <c r="B32" s="107" t="s">
        <v>25</v>
      </c>
      <c r="C32" s="116">
        <v>973</v>
      </c>
      <c r="D32" s="117">
        <v>468</v>
      </c>
      <c r="E32" s="106">
        <v>0</v>
      </c>
      <c r="F32" s="106">
        <v>0</v>
      </c>
      <c r="G32" s="106">
        <v>0</v>
      </c>
      <c r="H32" s="106">
        <v>0</v>
      </c>
      <c r="I32" s="106">
        <v>0</v>
      </c>
      <c r="J32" s="106">
        <v>0</v>
      </c>
      <c r="K32" s="106">
        <v>12232</v>
      </c>
      <c r="L32" s="106">
        <v>25838</v>
      </c>
      <c r="M32" s="106">
        <v>38070</v>
      </c>
      <c r="N32" s="106">
        <v>161408</v>
      </c>
      <c r="O32" s="106">
        <v>147893</v>
      </c>
      <c r="P32" s="106">
        <v>309301</v>
      </c>
      <c r="Q32" s="106">
        <v>858</v>
      </c>
      <c r="R32" s="106">
        <v>1698</v>
      </c>
      <c r="S32" s="106">
        <v>2556</v>
      </c>
      <c r="T32" s="106">
        <v>1102</v>
      </c>
      <c r="U32" s="106">
        <v>4896</v>
      </c>
      <c r="V32" s="106">
        <v>5998</v>
      </c>
      <c r="W32" s="106">
        <v>64</v>
      </c>
      <c r="X32" s="106">
        <v>334</v>
      </c>
      <c r="Y32" s="106">
        <v>398</v>
      </c>
      <c r="Z32" s="106">
        <v>357</v>
      </c>
      <c r="AA32" s="106">
        <v>215</v>
      </c>
      <c r="AB32" s="106">
        <v>572</v>
      </c>
      <c r="AC32" s="106">
        <v>176021</v>
      </c>
      <c r="AD32" s="106">
        <v>180874</v>
      </c>
      <c r="AE32" s="106">
        <v>356895</v>
      </c>
      <c r="AF32" s="118">
        <v>762.59615384615381</v>
      </c>
    </row>
    <row r="33" spans="1:32" s="74" customFormat="1" ht="21.75" customHeight="1">
      <c r="A33" s="103">
        <v>29</v>
      </c>
      <c r="B33" s="107" t="s">
        <v>26</v>
      </c>
      <c r="C33" s="116">
        <v>2669</v>
      </c>
      <c r="D33" s="117">
        <v>1190</v>
      </c>
      <c r="E33" s="106">
        <v>427</v>
      </c>
      <c r="F33" s="106">
        <v>387</v>
      </c>
      <c r="G33" s="106">
        <v>814</v>
      </c>
      <c r="H33" s="106">
        <v>108</v>
      </c>
      <c r="I33" s="106">
        <v>125</v>
      </c>
      <c r="J33" s="106">
        <v>233</v>
      </c>
      <c r="K33" s="106">
        <v>26861</v>
      </c>
      <c r="L33" s="106">
        <v>26436</v>
      </c>
      <c r="M33" s="106">
        <v>53297</v>
      </c>
      <c r="N33" s="106">
        <v>434989</v>
      </c>
      <c r="O33" s="106">
        <v>285875</v>
      </c>
      <c r="P33" s="106">
        <v>720864</v>
      </c>
      <c r="Q33" s="106">
        <v>1007</v>
      </c>
      <c r="R33" s="106">
        <v>791</v>
      </c>
      <c r="S33" s="106">
        <v>1798</v>
      </c>
      <c r="T33" s="106">
        <v>3602</v>
      </c>
      <c r="U33" s="106">
        <v>2024</v>
      </c>
      <c r="V33" s="106">
        <v>5626</v>
      </c>
      <c r="W33" s="106">
        <v>970</v>
      </c>
      <c r="X33" s="106">
        <v>1260</v>
      </c>
      <c r="Y33" s="106">
        <v>2230</v>
      </c>
      <c r="Z33" s="106">
        <v>540</v>
      </c>
      <c r="AA33" s="106">
        <v>767</v>
      </c>
      <c r="AB33" s="106">
        <v>1307</v>
      </c>
      <c r="AC33" s="106">
        <v>468504</v>
      </c>
      <c r="AD33" s="106">
        <v>317665</v>
      </c>
      <c r="AE33" s="106">
        <v>786169</v>
      </c>
      <c r="AF33" s="118">
        <v>660.646218487395</v>
      </c>
    </row>
    <row r="34" spans="1:32" s="74" customFormat="1" ht="21.75" customHeight="1">
      <c r="A34" s="103">
        <v>30</v>
      </c>
      <c r="B34" s="107" t="s">
        <v>27</v>
      </c>
      <c r="C34" s="116">
        <v>12</v>
      </c>
      <c r="D34" s="117">
        <v>12</v>
      </c>
      <c r="E34" s="106">
        <v>0</v>
      </c>
      <c r="F34" s="106">
        <v>0</v>
      </c>
      <c r="G34" s="106">
        <v>0</v>
      </c>
      <c r="H34" s="106">
        <v>0</v>
      </c>
      <c r="I34" s="106">
        <v>0</v>
      </c>
      <c r="J34" s="106">
        <v>0</v>
      </c>
      <c r="K34" s="106">
        <v>59</v>
      </c>
      <c r="L34" s="106">
        <v>35</v>
      </c>
      <c r="M34" s="106">
        <v>94</v>
      </c>
      <c r="N34" s="106">
        <v>2157</v>
      </c>
      <c r="O34" s="106">
        <v>2978</v>
      </c>
      <c r="P34" s="106">
        <v>5135</v>
      </c>
      <c r="Q34" s="106">
        <v>0</v>
      </c>
      <c r="R34" s="106">
        <v>0</v>
      </c>
      <c r="S34" s="106">
        <v>0</v>
      </c>
      <c r="T34" s="106">
        <v>54</v>
      </c>
      <c r="U34" s="106">
        <v>12</v>
      </c>
      <c r="V34" s="106">
        <v>66</v>
      </c>
      <c r="W34" s="106">
        <v>0</v>
      </c>
      <c r="X34" s="106">
        <v>0</v>
      </c>
      <c r="Y34" s="106">
        <v>0</v>
      </c>
      <c r="Z34" s="106">
        <v>87</v>
      </c>
      <c r="AA34" s="106">
        <v>145</v>
      </c>
      <c r="AB34" s="106">
        <v>232</v>
      </c>
      <c r="AC34" s="106">
        <v>2357</v>
      </c>
      <c r="AD34" s="106">
        <v>3170</v>
      </c>
      <c r="AE34" s="106">
        <v>5527</v>
      </c>
      <c r="AF34" s="118">
        <v>460.58333333333331</v>
      </c>
    </row>
    <row r="35" spans="1:32" s="74" customFormat="1" ht="21.75" customHeight="1">
      <c r="A35" s="103">
        <v>31</v>
      </c>
      <c r="B35" s="107" t="s">
        <v>28</v>
      </c>
      <c r="C35" s="116">
        <v>2372</v>
      </c>
      <c r="D35" s="117">
        <v>2345</v>
      </c>
      <c r="E35" s="106">
        <v>1546</v>
      </c>
      <c r="F35" s="106">
        <v>2042</v>
      </c>
      <c r="G35" s="106">
        <v>3588</v>
      </c>
      <c r="H35" s="106">
        <v>3574</v>
      </c>
      <c r="I35" s="106">
        <v>6684</v>
      </c>
      <c r="J35" s="106">
        <v>10258</v>
      </c>
      <c r="K35" s="106">
        <v>97226</v>
      </c>
      <c r="L35" s="106">
        <v>124150</v>
      </c>
      <c r="M35" s="106">
        <v>221376</v>
      </c>
      <c r="N35" s="106">
        <v>791955</v>
      </c>
      <c r="O35" s="106">
        <v>862916</v>
      </c>
      <c r="P35" s="106">
        <v>1654871</v>
      </c>
      <c r="Q35" s="106">
        <v>714</v>
      </c>
      <c r="R35" s="106">
        <v>1129</v>
      </c>
      <c r="S35" s="106">
        <v>1843</v>
      </c>
      <c r="T35" s="106">
        <v>1540</v>
      </c>
      <c r="U35" s="106">
        <v>11042</v>
      </c>
      <c r="V35" s="106">
        <v>12582</v>
      </c>
      <c r="W35" s="106">
        <v>1887</v>
      </c>
      <c r="X35" s="106">
        <v>5767</v>
      </c>
      <c r="Y35" s="106">
        <v>7654</v>
      </c>
      <c r="Z35" s="106">
        <v>494</v>
      </c>
      <c r="AA35" s="106">
        <v>507</v>
      </c>
      <c r="AB35" s="106">
        <v>1001</v>
      </c>
      <c r="AC35" s="106">
        <v>898936</v>
      </c>
      <c r="AD35" s="106">
        <v>1014237</v>
      </c>
      <c r="AE35" s="106">
        <v>1913173</v>
      </c>
      <c r="AF35" s="118">
        <v>815.85202558635399</v>
      </c>
    </row>
    <row r="36" spans="1:32" s="74" customFormat="1" ht="21.75" customHeight="1">
      <c r="A36" s="103">
        <v>32</v>
      </c>
      <c r="B36" s="107" t="s">
        <v>29</v>
      </c>
      <c r="C36" s="116">
        <v>2252</v>
      </c>
      <c r="D36" s="117">
        <v>1760</v>
      </c>
      <c r="E36" s="106">
        <v>42</v>
      </c>
      <c r="F36" s="106">
        <v>13</v>
      </c>
      <c r="G36" s="106">
        <v>55</v>
      </c>
      <c r="H36" s="106">
        <v>18</v>
      </c>
      <c r="I36" s="106">
        <v>31</v>
      </c>
      <c r="J36" s="106">
        <v>49</v>
      </c>
      <c r="K36" s="106">
        <v>76320</v>
      </c>
      <c r="L36" s="106">
        <v>52450</v>
      </c>
      <c r="M36" s="106">
        <v>128770</v>
      </c>
      <c r="N36" s="106">
        <v>479014</v>
      </c>
      <c r="O36" s="106">
        <v>373230</v>
      </c>
      <c r="P36" s="106">
        <v>852244</v>
      </c>
      <c r="Q36" s="106">
        <v>348</v>
      </c>
      <c r="R36" s="106">
        <v>198</v>
      </c>
      <c r="S36" s="106">
        <v>546</v>
      </c>
      <c r="T36" s="106">
        <v>2650</v>
      </c>
      <c r="U36" s="106">
        <v>1004</v>
      </c>
      <c r="V36" s="106">
        <v>3654</v>
      </c>
      <c r="W36" s="106">
        <v>319</v>
      </c>
      <c r="X36" s="106">
        <v>646</v>
      </c>
      <c r="Y36" s="106">
        <v>965</v>
      </c>
      <c r="Z36" s="106">
        <v>1068</v>
      </c>
      <c r="AA36" s="106">
        <v>814</v>
      </c>
      <c r="AB36" s="106">
        <v>1882</v>
      </c>
      <c r="AC36" s="106">
        <v>559779</v>
      </c>
      <c r="AD36" s="106">
        <v>428386</v>
      </c>
      <c r="AE36" s="106">
        <v>988165</v>
      </c>
      <c r="AF36" s="118">
        <v>561.45738636363637</v>
      </c>
    </row>
    <row r="37" spans="1:32" s="74" customFormat="1" ht="21.75" customHeight="1">
      <c r="A37" s="103">
        <v>33</v>
      </c>
      <c r="B37" s="107" t="s">
        <v>30</v>
      </c>
      <c r="C37" s="116">
        <v>46</v>
      </c>
      <c r="D37" s="117">
        <v>44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  <c r="J37" s="106">
        <v>0</v>
      </c>
      <c r="K37" s="106">
        <v>44</v>
      </c>
      <c r="L37" s="106">
        <v>16</v>
      </c>
      <c r="M37" s="106">
        <v>60</v>
      </c>
      <c r="N37" s="106">
        <v>23390</v>
      </c>
      <c r="O37" s="106">
        <v>18625</v>
      </c>
      <c r="P37" s="106">
        <v>42015</v>
      </c>
      <c r="Q37" s="106">
        <v>45</v>
      </c>
      <c r="R37" s="106">
        <v>27</v>
      </c>
      <c r="S37" s="106">
        <v>72</v>
      </c>
      <c r="T37" s="106">
        <v>896</v>
      </c>
      <c r="U37" s="106">
        <v>1085</v>
      </c>
      <c r="V37" s="106">
        <v>1981</v>
      </c>
      <c r="W37" s="106">
        <v>0</v>
      </c>
      <c r="X37" s="106">
        <v>0</v>
      </c>
      <c r="Y37" s="106">
        <v>0</v>
      </c>
      <c r="Z37" s="106">
        <v>0</v>
      </c>
      <c r="AA37" s="106">
        <v>0</v>
      </c>
      <c r="AB37" s="106">
        <v>0</v>
      </c>
      <c r="AC37" s="106">
        <v>24375</v>
      </c>
      <c r="AD37" s="106">
        <v>19753</v>
      </c>
      <c r="AE37" s="106">
        <v>44128</v>
      </c>
      <c r="AF37" s="118">
        <v>1002.9090909090909</v>
      </c>
    </row>
    <row r="38" spans="1:32" s="74" customFormat="1" ht="21.75" customHeight="1">
      <c r="A38" s="103">
        <v>34</v>
      </c>
      <c r="B38" s="107" t="s">
        <v>31</v>
      </c>
      <c r="C38" s="116">
        <v>5048</v>
      </c>
      <c r="D38" s="117">
        <v>2857</v>
      </c>
      <c r="E38" s="106">
        <v>725</v>
      </c>
      <c r="F38" s="106">
        <v>654</v>
      </c>
      <c r="G38" s="106">
        <v>1379</v>
      </c>
      <c r="H38" s="106">
        <v>0</v>
      </c>
      <c r="I38" s="106">
        <v>0</v>
      </c>
      <c r="J38" s="106">
        <v>0</v>
      </c>
      <c r="K38" s="106">
        <v>99646</v>
      </c>
      <c r="L38" s="106">
        <v>132649</v>
      </c>
      <c r="M38" s="106">
        <v>232295</v>
      </c>
      <c r="N38" s="106">
        <v>1476572</v>
      </c>
      <c r="O38" s="106">
        <v>1474115</v>
      </c>
      <c r="P38" s="106">
        <v>2950687</v>
      </c>
      <c r="Q38" s="106">
        <v>1028</v>
      </c>
      <c r="R38" s="106">
        <v>467</v>
      </c>
      <c r="S38" s="106">
        <v>1495</v>
      </c>
      <c r="T38" s="106">
        <v>2458</v>
      </c>
      <c r="U38" s="106">
        <v>1730</v>
      </c>
      <c r="V38" s="106">
        <v>4188</v>
      </c>
      <c r="W38" s="106">
        <v>2230</v>
      </c>
      <c r="X38" s="106">
        <v>1882</v>
      </c>
      <c r="Y38" s="106">
        <v>4112</v>
      </c>
      <c r="Z38" s="106">
        <v>2544</v>
      </c>
      <c r="AA38" s="106">
        <v>910</v>
      </c>
      <c r="AB38" s="106">
        <v>3454</v>
      </c>
      <c r="AC38" s="106">
        <v>1585203</v>
      </c>
      <c r="AD38" s="106">
        <v>1612407</v>
      </c>
      <c r="AE38" s="106">
        <v>3197610</v>
      </c>
      <c r="AF38" s="118">
        <v>1119.2194609730486</v>
      </c>
    </row>
    <row r="39" spans="1:32" s="74" customFormat="1" ht="21.75" customHeight="1">
      <c r="A39" s="103">
        <v>35</v>
      </c>
      <c r="B39" s="107" t="s">
        <v>32</v>
      </c>
      <c r="C39" s="116">
        <v>390</v>
      </c>
      <c r="D39" s="117">
        <v>228</v>
      </c>
      <c r="E39" s="106">
        <v>147</v>
      </c>
      <c r="F39" s="106">
        <v>154</v>
      </c>
      <c r="G39" s="106">
        <v>301</v>
      </c>
      <c r="H39" s="106">
        <v>0</v>
      </c>
      <c r="I39" s="106">
        <v>0</v>
      </c>
      <c r="J39" s="106">
        <v>0</v>
      </c>
      <c r="K39" s="106">
        <v>11584</v>
      </c>
      <c r="L39" s="106">
        <v>15712</v>
      </c>
      <c r="M39" s="106">
        <v>27296</v>
      </c>
      <c r="N39" s="106">
        <v>97144</v>
      </c>
      <c r="O39" s="106">
        <v>108744</v>
      </c>
      <c r="P39" s="106">
        <v>205888</v>
      </c>
      <c r="Q39" s="106">
        <v>52</v>
      </c>
      <c r="R39" s="106">
        <v>94</v>
      </c>
      <c r="S39" s="106">
        <v>146</v>
      </c>
      <c r="T39" s="106">
        <v>583</v>
      </c>
      <c r="U39" s="106">
        <v>440</v>
      </c>
      <c r="V39" s="106">
        <v>1023</v>
      </c>
      <c r="W39" s="106">
        <v>29</v>
      </c>
      <c r="X39" s="106">
        <v>41</v>
      </c>
      <c r="Y39" s="106">
        <v>70</v>
      </c>
      <c r="Z39" s="106">
        <v>0</v>
      </c>
      <c r="AA39" s="106">
        <v>0</v>
      </c>
      <c r="AB39" s="106">
        <v>0</v>
      </c>
      <c r="AC39" s="106">
        <v>109539</v>
      </c>
      <c r="AD39" s="106">
        <v>125185</v>
      </c>
      <c r="AE39" s="106">
        <v>234724</v>
      </c>
      <c r="AF39" s="118">
        <v>1029.4912280701753</v>
      </c>
    </row>
    <row r="40" spans="1:32" s="74" customFormat="1" ht="21.75" customHeight="1">
      <c r="A40" s="103">
        <v>36</v>
      </c>
      <c r="B40" s="107" t="s">
        <v>33</v>
      </c>
      <c r="C40" s="116">
        <v>955</v>
      </c>
      <c r="D40" s="117">
        <v>911</v>
      </c>
      <c r="E40" s="106">
        <v>39</v>
      </c>
      <c r="F40" s="106">
        <v>17</v>
      </c>
      <c r="G40" s="106">
        <v>56</v>
      </c>
      <c r="H40" s="106">
        <v>12</v>
      </c>
      <c r="I40" s="106">
        <v>0</v>
      </c>
      <c r="J40" s="106">
        <v>12</v>
      </c>
      <c r="K40" s="106">
        <v>13093</v>
      </c>
      <c r="L40" s="106">
        <v>8962</v>
      </c>
      <c r="M40" s="106">
        <v>22055</v>
      </c>
      <c r="N40" s="106">
        <v>749242</v>
      </c>
      <c r="O40" s="106">
        <v>588472</v>
      </c>
      <c r="P40" s="106">
        <v>1337714</v>
      </c>
      <c r="Q40" s="106">
        <v>521</v>
      </c>
      <c r="R40" s="106">
        <v>285</v>
      </c>
      <c r="S40" s="106">
        <v>806</v>
      </c>
      <c r="T40" s="106">
        <v>680</v>
      </c>
      <c r="U40" s="106">
        <v>613</v>
      </c>
      <c r="V40" s="106">
        <v>1293</v>
      </c>
      <c r="W40" s="106">
        <v>926</v>
      </c>
      <c r="X40" s="106">
        <v>1126</v>
      </c>
      <c r="Y40" s="106">
        <v>2052</v>
      </c>
      <c r="Z40" s="106">
        <v>606</v>
      </c>
      <c r="AA40" s="106">
        <v>479</v>
      </c>
      <c r="AB40" s="106">
        <v>1085</v>
      </c>
      <c r="AC40" s="106">
        <v>765119</v>
      </c>
      <c r="AD40" s="106">
        <v>599954</v>
      </c>
      <c r="AE40" s="106">
        <v>1365073</v>
      </c>
      <c r="AF40" s="118">
        <v>1498.4335894621295</v>
      </c>
    </row>
    <row r="41" spans="1:32" s="109" customFormat="1" ht="21.75" customHeight="1">
      <c r="A41" s="424" t="s">
        <v>49</v>
      </c>
      <c r="B41" s="424"/>
      <c r="C41" s="107">
        <f>SUM(C5:C40)</f>
        <v>35525</v>
      </c>
      <c r="D41" s="119">
        <f t="shared" ref="D41:AE41" si="0">SUM(D5:D40)</f>
        <v>27345</v>
      </c>
      <c r="E41" s="107">
        <f t="shared" si="0"/>
        <v>6458</v>
      </c>
      <c r="F41" s="107">
        <f t="shared" si="0"/>
        <v>6101</v>
      </c>
      <c r="G41" s="107">
        <f t="shared" si="0"/>
        <v>12559</v>
      </c>
      <c r="H41" s="107">
        <f>SUM(H5:H40)</f>
        <v>4218</v>
      </c>
      <c r="I41" s="107">
        <f t="shared" si="0"/>
        <v>7409</v>
      </c>
      <c r="J41" s="107">
        <f t="shared" si="0"/>
        <v>11627</v>
      </c>
      <c r="K41" s="107">
        <f>SUM(K5:K40)</f>
        <v>732084</v>
      </c>
      <c r="L41" s="107">
        <f t="shared" si="0"/>
        <v>762110</v>
      </c>
      <c r="M41" s="107">
        <f t="shared" si="0"/>
        <v>1494194</v>
      </c>
      <c r="N41" s="107">
        <f>SUM(N5:N40)</f>
        <v>9366101</v>
      </c>
      <c r="O41" s="107">
        <f t="shared" si="0"/>
        <v>8342566</v>
      </c>
      <c r="P41" s="107">
        <f t="shared" si="0"/>
        <v>17708667</v>
      </c>
      <c r="Q41" s="107">
        <f>SUM(Q5:Q40)</f>
        <v>16247</v>
      </c>
      <c r="R41" s="107">
        <f t="shared" si="0"/>
        <v>14604</v>
      </c>
      <c r="S41" s="107">
        <f t="shared" si="0"/>
        <v>30851</v>
      </c>
      <c r="T41" s="107">
        <f>SUM(T5:T40)</f>
        <v>154103</v>
      </c>
      <c r="U41" s="107">
        <f t="shared" si="0"/>
        <v>71609</v>
      </c>
      <c r="V41" s="107">
        <f t="shared" si="0"/>
        <v>225712</v>
      </c>
      <c r="W41" s="107">
        <f>SUM(W5:W40)</f>
        <v>16101</v>
      </c>
      <c r="X41" s="107">
        <f t="shared" si="0"/>
        <v>21466</v>
      </c>
      <c r="Y41" s="107">
        <f t="shared" si="0"/>
        <v>37567</v>
      </c>
      <c r="Z41" s="107">
        <f>SUM(Z5:Z40)</f>
        <v>15297</v>
      </c>
      <c r="AA41" s="107">
        <f t="shared" si="0"/>
        <v>12463</v>
      </c>
      <c r="AB41" s="107">
        <f t="shared" si="0"/>
        <v>27760</v>
      </c>
      <c r="AC41" s="107">
        <f t="shared" si="0"/>
        <v>10310609</v>
      </c>
      <c r="AD41" s="107">
        <f t="shared" si="0"/>
        <v>9238328</v>
      </c>
      <c r="AE41" s="107">
        <f t="shared" si="0"/>
        <v>19548937</v>
      </c>
      <c r="AF41" s="118">
        <f t="shared" ref="AF41" si="1">AE41/D41</f>
        <v>714.89987200585119</v>
      </c>
    </row>
    <row r="42" spans="1:32">
      <c r="G42" s="376"/>
    </row>
  </sheetData>
  <mergeCells count="14">
    <mergeCell ref="AF2:AF3"/>
    <mergeCell ref="A41:B41"/>
    <mergeCell ref="N2:P2"/>
    <mergeCell ref="Q2:S2"/>
    <mergeCell ref="T2:V2"/>
    <mergeCell ref="W2:Y2"/>
    <mergeCell ref="Z2:AB2"/>
    <mergeCell ref="AC2:AE2"/>
    <mergeCell ref="A2:A3"/>
    <mergeCell ref="B2:B3"/>
    <mergeCell ref="C2:D2"/>
    <mergeCell ref="E2:G2"/>
    <mergeCell ref="H2:J2"/>
    <mergeCell ref="K2:M2"/>
  </mergeCells>
  <conditionalFormatting sqref="G5 J5 AF41 G6:AA40 Y5 AB5:AF40 V5 S5 P5 M5">
    <cfRule type="cellIs" dxfId="3" priority="1" operator="lessThan">
      <formula>0</formula>
    </cfRule>
  </conditionalFormatting>
  <pageMargins left="0.43307086614173229" right="0.15748031496062992" top="0.51181102362204722" bottom="0.27559055118110237" header="0.19685039370078741" footer="0.15748031496062992"/>
  <pageSetup paperSize="9" scale="80" firstPageNumber="21" orientation="portrait" useFirstPageNumber="1" horizontalDpi="4294967294" verticalDpi="4294967294" r:id="rId1"/>
  <headerFooter>
    <oddFooter>&amp;L&amp;"Arial,Italic"&amp;9AISHE 2012-13&amp;CT-&amp;P</oddFooter>
  </headerFooter>
  <colBreaks count="2" manualBreakCount="2">
    <brk id="13" max="38" man="1"/>
    <brk id="2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M42"/>
  <sheetViews>
    <sheetView showZeros="0" view="pageBreakPreview" zoomScaleSheetLayoutView="100" workbookViewId="0">
      <pane xSplit="2" ySplit="5" topLeftCell="C36" activePane="bottomRight" state="frozen"/>
      <selection pane="topRight" activeCell="C1" sqref="C1"/>
      <selection pane="bottomLeft" activeCell="A6" sqref="A6"/>
      <selection pane="bottomRight" activeCell="A43" sqref="A43:XFD66"/>
    </sheetView>
  </sheetViews>
  <sheetFormatPr defaultRowHeight="15"/>
  <cols>
    <col min="1" max="1" width="5.140625" style="97" customWidth="1"/>
    <col min="2" max="2" width="16.7109375" style="97" customWidth="1"/>
    <col min="3" max="3" width="6.28515625" style="97" customWidth="1"/>
    <col min="4" max="4" width="9.28515625" style="97" customWidth="1"/>
    <col min="5" max="5" width="9" style="97" customWidth="1"/>
    <col min="6" max="6" width="7.85546875" style="97" customWidth="1"/>
    <col min="7" max="7" width="8" style="97" customWidth="1"/>
    <col min="8" max="8" width="7.85546875" style="97" customWidth="1"/>
    <col min="9" max="9" width="5.5703125" style="97" customWidth="1"/>
    <col min="10" max="10" width="9.42578125" style="97" customWidth="1"/>
    <col min="11" max="11" width="6.5703125" style="97" customWidth="1"/>
    <col min="12" max="12" width="6.85546875" style="97" customWidth="1"/>
    <col min="13" max="13" width="6.140625" style="97" customWidth="1"/>
    <col min="14" max="14" width="8.140625" style="97" customWidth="1"/>
    <col min="15" max="15" width="6.7109375" style="97" customWidth="1"/>
    <col min="16" max="16" width="9.42578125" style="97" customWidth="1"/>
    <col min="17" max="17" width="6.7109375" style="97" customWidth="1"/>
    <col min="18" max="18" width="7.5703125" style="97" customWidth="1"/>
    <col min="19" max="19" width="7.140625" style="97" customWidth="1"/>
    <col min="20" max="20" width="8" style="97" customWidth="1"/>
    <col min="21" max="21" width="6.5703125" style="97" customWidth="1"/>
    <col min="22" max="22" width="9.42578125" style="97" customWidth="1"/>
    <col min="23" max="23" width="7.5703125" style="97" customWidth="1"/>
    <col min="24" max="24" width="7.85546875" style="97" customWidth="1"/>
    <col min="25" max="25" width="7.140625" style="97" customWidth="1"/>
    <col min="26" max="26" width="7.7109375" style="97" customWidth="1"/>
    <col min="27" max="27" width="6.5703125" style="97" customWidth="1"/>
    <col min="28" max="28" width="9.42578125" style="97" customWidth="1"/>
    <col min="29" max="29" width="7.140625" style="97" customWidth="1"/>
    <col min="30" max="30" width="7.85546875" style="97" customWidth="1"/>
    <col min="31" max="31" width="7.140625" style="97" customWidth="1"/>
    <col min="32" max="32" width="7.7109375" style="97" customWidth="1"/>
    <col min="33" max="33" width="6.5703125" style="97" customWidth="1"/>
    <col min="34" max="34" width="9.42578125" style="97" customWidth="1"/>
    <col min="35" max="35" width="8" style="97" customWidth="1"/>
    <col min="36" max="36" width="7.85546875" style="97" customWidth="1"/>
    <col min="37" max="37" width="8.5703125" style="97" customWidth="1"/>
    <col min="38" max="38" width="7.7109375" style="97" customWidth="1"/>
    <col min="39" max="16384" width="9.140625" style="97"/>
  </cols>
  <sheetData>
    <row r="1" spans="1:38" s="98" customFormat="1" ht="27" customHeight="1">
      <c r="B1" s="69" t="s">
        <v>131</v>
      </c>
      <c r="C1" s="70" t="s">
        <v>132</v>
      </c>
      <c r="I1" s="70"/>
      <c r="O1" s="70" t="str">
        <f>C1</f>
        <v>Number and Enrolment in different types of Stand Alone Institutions</v>
      </c>
      <c r="U1" s="70"/>
      <c r="AA1" s="70" t="str">
        <f>O1</f>
        <v>Number and Enrolment in different types of Stand Alone Institutions</v>
      </c>
      <c r="AG1" s="70"/>
    </row>
    <row r="2" spans="1:38" s="120" customFormat="1">
      <c r="A2" s="423" t="s">
        <v>108</v>
      </c>
      <c r="B2" s="423" t="s">
        <v>36</v>
      </c>
      <c r="C2" s="420" t="s">
        <v>133</v>
      </c>
      <c r="D2" s="420"/>
      <c r="E2" s="420"/>
      <c r="F2" s="420"/>
      <c r="G2" s="420"/>
      <c r="H2" s="420"/>
      <c r="I2" s="420" t="s">
        <v>134</v>
      </c>
      <c r="J2" s="420"/>
      <c r="K2" s="420"/>
      <c r="L2" s="420"/>
      <c r="M2" s="420"/>
      <c r="N2" s="420"/>
      <c r="O2" s="420" t="s">
        <v>135</v>
      </c>
      <c r="P2" s="420"/>
      <c r="Q2" s="420"/>
      <c r="R2" s="420"/>
      <c r="S2" s="420"/>
      <c r="T2" s="420"/>
      <c r="U2" s="420" t="s">
        <v>136</v>
      </c>
      <c r="V2" s="420"/>
      <c r="W2" s="420"/>
      <c r="X2" s="420"/>
      <c r="Y2" s="420"/>
      <c r="Z2" s="420"/>
      <c r="AA2" s="420" t="s">
        <v>137</v>
      </c>
      <c r="AB2" s="420"/>
      <c r="AC2" s="420"/>
      <c r="AD2" s="420"/>
      <c r="AE2" s="420"/>
      <c r="AF2" s="420"/>
      <c r="AG2" s="420" t="s">
        <v>138</v>
      </c>
      <c r="AH2" s="420"/>
      <c r="AI2" s="420"/>
      <c r="AJ2" s="420"/>
      <c r="AK2" s="420"/>
      <c r="AL2" s="420"/>
    </row>
    <row r="3" spans="1:38" s="85" customFormat="1" ht="33.75" customHeight="1">
      <c r="A3" s="423"/>
      <c r="B3" s="423"/>
      <c r="C3" s="423" t="s">
        <v>139</v>
      </c>
      <c r="D3" s="423"/>
      <c r="E3" s="423" t="s">
        <v>106</v>
      </c>
      <c r="F3" s="423"/>
      <c r="G3" s="423"/>
      <c r="H3" s="431" t="s">
        <v>140</v>
      </c>
      <c r="I3" s="423" t="s">
        <v>139</v>
      </c>
      <c r="J3" s="423"/>
      <c r="K3" s="423" t="s">
        <v>106</v>
      </c>
      <c r="L3" s="423"/>
      <c r="M3" s="423"/>
      <c r="N3" s="431" t="s">
        <v>140</v>
      </c>
      <c r="O3" s="423" t="s">
        <v>139</v>
      </c>
      <c r="P3" s="423"/>
      <c r="Q3" s="423" t="s">
        <v>106</v>
      </c>
      <c r="R3" s="423"/>
      <c r="S3" s="423"/>
      <c r="T3" s="431" t="s">
        <v>140</v>
      </c>
      <c r="U3" s="423" t="s">
        <v>139</v>
      </c>
      <c r="V3" s="423"/>
      <c r="W3" s="423" t="s">
        <v>106</v>
      </c>
      <c r="X3" s="423"/>
      <c r="Y3" s="423"/>
      <c r="Z3" s="431" t="s">
        <v>140</v>
      </c>
      <c r="AA3" s="423" t="s">
        <v>139</v>
      </c>
      <c r="AB3" s="423"/>
      <c r="AC3" s="423" t="s">
        <v>106</v>
      </c>
      <c r="AD3" s="423"/>
      <c r="AE3" s="423"/>
      <c r="AF3" s="431" t="s">
        <v>140</v>
      </c>
      <c r="AG3" s="423" t="s">
        <v>139</v>
      </c>
      <c r="AH3" s="423"/>
      <c r="AI3" s="423" t="s">
        <v>106</v>
      </c>
      <c r="AJ3" s="423"/>
      <c r="AK3" s="423"/>
      <c r="AL3" s="431" t="s">
        <v>140</v>
      </c>
    </row>
    <row r="4" spans="1:38" s="122" customFormat="1" ht="24.75" customHeight="1">
      <c r="A4" s="423"/>
      <c r="B4" s="423"/>
      <c r="C4" s="121" t="s">
        <v>104</v>
      </c>
      <c r="D4" s="121" t="s">
        <v>130</v>
      </c>
      <c r="E4" s="86" t="s">
        <v>117</v>
      </c>
      <c r="F4" s="86" t="s">
        <v>118</v>
      </c>
      <c r="G4" s="121" t="s">
        <v>104</v>
      </c>
      <c r="H4" s="432"/>
      <c r="I4" s="121" t="s">
        <v>104</v>
      </c>
      <c r="J4" s="121" t="s">
        <v>130</v>
      </c>
      <c r="K4" s="86" t="s">
        <v>117</v>
      </c>
      <c r="L4" s="86" t="s">
        <v>118</v>
      </c>
      <c r="M4" s="121" t="s">
        <v>104</v>
      </c>
      <c r="N4" s="432"/>
      <c r="O4" s="121" t="s">
        <v>104</v>
      </c>
      <c r="P4" s="121" t="s">
        <v>130</v>
      </c>
      <c r="Q4" s="86" t="s">
        <v>117</v>
      </c>
      <c r="R4" s="86" t="s">
        <v>118</v>
      </c>
      <c r="S4" s="121" t="s">
        <v>104</v>
      </c>
      <c r="T4" s="432"/>
      <c r="U4" s="121" t="s">
        <v>104</v>
      </c>
      <c r="V4" s="121" t="s">
        <v>130</v>
      </c>
      <c r="W4" s="86" t="s">
        <v>117</v>
      </c>
      <c r="X4" s="86" t="s">
        <v>118</v>
      </c>
      <c r="Y4" s="121" t="s">
        <v>104</v>
      </c>
      <c r="Z4" s="432"/>
      <c r="AA4" s="121" t="s">
        <v>104</v>
      </c>
      <c r="AB4" s="121" t="s">
        <v>130</v>
      </c>
      <c r="AC4" s="86" t="s">
        <v>117</v>
      </c>
      <c r="AD4" s="86" t="s">
        <v>118</v>
      </c>
      <c r="AE4" s="121" t="s">
        <v>104</v>
      </c>
      <c r="AF4" s="432"/>
      <c r="AG4" s="121" t="s">
        <v>104</v>
      </c>
      <c r="AH4" s="121" t="s">
        <v>130</v>
      </c>
      <c r="AI4" s="86" t="s">
        <v>117</v>
      </c>
      <c r="AJ4" s="86" t="s">
        <v>118</v>
      </c>
      <c r="AK4" s="121" t="s">
        <v>104</v>
      </c>
      <c r="AL4" s="432"/>
    </row>
    <row r="5" spans="1:38" s="122" customFormat="1" ht="11.25" customHeight="1">
      <c r="A5" s="123">
        <v>1</v>
      </c>
      <c r="B5" s="123">
        <v>2</v>
      </c>
      <c r="C5" s="123">
        <v>3</v>
      </c>
      <c r="D5" s="123">
        <v>4</v>
      </c>
      <c r="E5" s="123">
        <v>5</v>
      </c>
      <c r="F5" s="123">
        <v>6</v>
      </c>
      <c r="G5" s="123">
        <v>7</v>
      </c>
      <c r="H5" s="123">
        <v>8</v>
      </c>
      <c r="I5" s="123">
        <v>9</v>
      </c>
      <c r="J5" s="123">
        <v>10</v>
      </c>
      <c r="K5" s="123">
        <v>11</v>
      </c>
      <c r="L5" s="123">
        <v>12</v>
      </c>
      <c r="M5" s="123">
        <v>13</v>
      </c>
      <c r="N5" s="123">
        <v>14</v>
      </c>
      <c r="O5" s="123">
        <v>15</v>
      </c>
      <c r="P5" s="123">
        <v>16</v>
      </c>
      <c r="Q5" s="123">
        <v>17</v>
      </c>
      <c r="R5" s="123">
        <v>18</v>
      </c>
      <c r="S5" s="123">
        <v>19</v>
      </c>
      <c r="T5" s="123">
        <v>20</v>
      </c>
      <c r="U5" s="123">
        <v>21</v>
      </c>
      <c r="V5" s="123">
        <v>22</v>
      </c>
      <c r="W5" s="123">
        <v>23</v>
      </c>
      <c r="X5" s="123">
        <v>24</v>
      </c>
      <c r="Y5" s="123">
        <v>25</v>
      </c>
      <c r="Z5" s="123">
        <v>26</v>
      </c>
      <c r="AA5" s="123">
        <v>27</v>
      </c>
      <c r="AB5" s="123">
        <v>28</v>
      </c>
      <c r="AC5" s="123">
        <v>29</v>
      </c>
      <c r="AD5" s="123">
        <v>30</v>
      </c>
      <c r="AE5" s="123">
        <v>31</v>
      </c>
      <c r="AF5" s="123">
        <v>32</v>
      </c>
      <c r="AG5" s="123">
        <v>33</v>
      </c>
      <c r="AH5" s="123">
        <v>34</v>
      </c>
      <c r="AI5" s="123">
        <v>35</v>
      </c>
      <c r="AJ5" s="123">
        <v>36</v>
      </c>
      <c r="AK5" s="123">
        <v>37</v>
      </c>
      <c r="AL5" s="123">
        <v>38</v>
      </c>
    </row>
    <row r="6" spans="1:38" s="87" customFormat="1" ht="30.75" customHeight="1">
      <c r="A6" s="90">
        <v>1</v>
      </c>
      <c r="B6" s="91" t="s">
        <v>0</v>
      </c>
      <c r="C6" s="124">
        <v>1</v>
      </c>
      <c r="D6" s="124">
        <v>0</v>
      </c>
      <c r="E6" s="124">
        <v>0</v>
      </c>
      <c r="F6" s="124">
        <v>0</v>
      </c>
      <c r="G6" s="124">
        <v>0</v>
      </c>
      <c r="H6" s="94" t="s">
        <v>141</v>
      </c>
      <c r="I6" s="124">
        <v>0</v>
      </c>
      <c r="J6" s="124">
        <v>0</v>
      </c>
      <c r="K6" s="124">
        <v>0</v>
      </c>
      <c r="L6" s="124">
        <v>0</v>
      </c>
      <c r="M6" s="124">
        <v>0</v>
      </c>
      <c r="N6" s="94" t="s">
        <v>141</v>
      </c>
      <c r="O6" s="124">
        <v>2</v>
      </c>
      <c r="P6" s="124">
        <v>0</v>
      </c>
      <c r="Q6" s="124">
        <v>0</v>
      </c>
      <c r="R6" s="124">
        <v>0</v>
      </c>
      <c r="S6" s="124">
        <v>0</v>
      </c>
      <c r="T6" s="94" t="s">
        <v>141</v>
      </c>
      <c r="U6" s="124">
        <v>1</v>
      </c>
      <c r="V6" s="124">
        <v>1</v>
      </c>
      <c r="W6" s="124">
        <v>42</v>
      </c>
      <c r="X6" s="124">
        <v>75</v>
      </c>
      <c r="Y6" s="124">
        <v>117</v>
      </c>
      <c r="Z6" s="94">
        <v>117</v>
      </c>
      <c r="AA6" s="124">
        <v>0</v>
      </c>
      <c r="AB6" s="124">
        <v>0</v>
      </c>
      <c r="AC6" s="124">
        <v>0</v>
      </c>
      <c r="AD6" s="124">
        <v>0</v>
      </c>
      <c r="AE6" s="124">
        <v>0</v>
      </c>
      <c r="AF6" s="94" t="s">
        <v>141</v>
      </c>
      <c r="AG6" s="124">
        <v>4</v>
      </c>
      <c r="AH6" s="124">
        <v>1</v>
      </c>
      <c r="AI6" s="124">
        <v>42</v>
      </c>
      <c r="AJ6" s="124">
        <v>75</v>
      </c>
      <c r="AK6" s="124">
        <v>117</v>
      </c>
      <c r="AL6" s="94">
        <v>117</v>
      </c>
    </row>
    <row r="7" spans="1:38" s="87" customFormat="1" ht="21.75" customHeight="1">
      <c r="A7" s="90">
        <v>2</v>
      </c>
      <c r="B7" s="95" t="s">
        <v>1</v>
      </c>
      <c r="C7" s="124">
        <v>158</v>
      </c>
      <c r="D7" s="124">
        <v>67</v>
      </c>
      <c r="E7" s="124">
        <v>49104</v>
      </c>
      <c r="F7" s="124">
        <v>13627</v>
      </c>
      <c r="G7" s="124">
        <v>62731</v>
      </c>
      <c r="H7" s="94">
        <v>936</v>
      </c>
      <c r="I7" s="124">
        <v>31</v>
      </c>
      <c r="J7" s="124">
        <v>0</v>
      </c>
      <c r="K7" s="124">
        <v>0</v>
      </c>
      <c r="L7" s="124">
        <v>0</v>
      </c>
      <c r="M7" s="124">
        <v>0</v>
      </c>
      <c r="N7" s="94" t="s">
        <v>141</v>
      </c>
      <c r="O7" s="124">
        <v>531</v>
      </c>
      <c r="P7" s="124">
        <v>212</v>
      </c>
      <c r="Q7" s="124">
        <v>634</v>
      </c>
      <c r="R7" s="124">
        <v>26168</v>
      </c>
      <c r="S7" s="124">
        <v>26802</v>
      </c>
      <c r="T7" s="94">
        <v>126</v>
      </c>
      <c r="U7" s="124">
        <v>367</v>
      </c>
      <c r="V7" s="124">
        <v>113</v>
      </c>
      <c r="W7" s="124">
        <v>4402</v>
      </c>
      <c r="X7" s="124">
        <v>7779</v>
      </c>
      <c r="Y7" s="124">
        <v>12181</v>
      </c>
      <c r="Z7" s="94">
        <v>108</v>
      </c>
      <c r="AA7" s="124">
        <v>10</v>
      </c>
      <c r="AB7" s="124">
        <v>0</v>
      </c>
      <c r="AC7" s="124">
        <v>0</v>
      </c>
      <c r="AD7" s="124">
        <v>0</v>
      </c>
      <c r="AE7" s="124">
        <v>0</v>
      </c>
      <c r="AF7" s="94" t="s">
        <v>141</v>
      </c>
      <c r="AG7" s="124">
        <v>1097</v>
      </c>
      <c r="AH7" s="124">
        <v>392</v>
      </c>
      <c r="AI7" s="124">
        <v>54140</v>
      </c>
      <c r="AJ7" s="124">
        <v>47574</v>
      </c>
      <c r="AK7" s="124">
        <v>101714</v>
      </c>
      <c r="AL7" s="94">
        <v>259</v>
      </c>
    </row>
    <row r="8" spans="1:38" s="87" customFormat="1" ht="21.75" customHeight="1">
      <c r="A8" s="90">
        <v>3</v>
      </c>
      <c r="B8" s="95" t="s">
        <v>2</v>
      </c>
      <c r="C8" s="124">
        <v>3</v>
      </c>
      <c r="D8" s="124">
        <v>2</v>
      </c>
      <c r="E8" s="124">
        <v>614</v>
      </c>
      <c r="F8" s="124">
        <v>233</v>
      </c>
      <c r="G8" s="124">
        <v>847</v>
      </c>
      <c r="H8" s="94">
        <v>424</v>
      </c>
      <c r="I8" s="124">
        <v>0</v>
      </c>
      <c r="J8" s="124">
        <v>0</v>
      </c>
      <c r="K8" s="124">
        <v>0</v>
      </c>
      <c r="L8" s="124">
        <v>0</v>
      </c>
      <c r="M8" s="124">
        <v>0</v>
      </c>
      <c r="N8" s="94" t="s">
        <v>141</v>
      </c>
      <c r="O8" s="124">
        <v>2</v>
      </c>
      <c r="P8" s="124">
        <v>0</v>
      </c>
      <c r="Q8" s="124">
        <v>0</v>
      </c>
      <c r="R8" s="124">
        <v>0</v>
      </c>
      <c r="S8" s="124">
        <v>0</v>
      </c>
      <c r="T8" s="94" t="s">
        <v>141</v>
      </c>
      <c r="U8" s="124">
        <v>6</v>
      </c>
      <c r="V8" s="124">
        <v>6</v>
      </c>
      <c r="W8" s="124">
        <v>45</v>
      </c>
      <c r="X8" s="124">
        <v>43</v>
      </c>
      <c r="Y8" s="124">
        <v>88</v>
      </c>
      <c r="Z8" s="94">
        <v>15</v>
      </c>
      <c r="AA8" s="124">
        <v>0</v>
      </c>
      <c r="AB8" s="124">
        <v>0</v>
      </c>
      <c r="AC8" s="124">
        <v>0</v>
      </c>
      <c r="AD8" s="124">
        <v>0</v>
      </c>
      <c r="AE8" s="124">
        <v>0</v>
      </c>
      <c r="AF8" s="94" t="s">
        <v>141</v>
      </c>
      <c r="AG8" s="124">
        <v>11</v>
      </c>
      <c r="AH8" s="124">
        <v>8</v>
      </c>
      <c r="AI8" s="124">
        <v>659</v>
      </c>
      <c r="AJ8" s="124">
        <v>276</v>
      </c>
      <c r="AK8" s="124">
        <v>935</v>
      </c>
      <c r="AL8" s="94">
        <v>117</v>
      </c>
    </row>
    <row r="9" spans="1:38" s="87" customFormat="1" ht="21.75" customHeight="1">
      <c r="A9" s="90">
        <v>4</v>
      </c>
      <c r="B9" s="95" t="s">
        <v>3</v>
      </c>
      <c r="C9" s="124">
        <v>20</v>
      </c>
      <c r="D9" s="124">
        <v>2</v>
      </c>
      <c r="E9" s="124">
        <v>1997</v>
      </c>
      <c r="F9" s="124">
        <v>243</v>
      </c>
      <c r="G9" s="124">
        <v>2240</v>
      </c>
      <c r="H9" s="94">
        <v>1120</v>
      </c>
      <c r="I9" s="124">
        <v>0</v>
      </c>
      <c r="J9" s="124">
        <v>0</v>
      </c>
      <c r="K9" s="124">
        <v>0</v>
      </c>
      <c r="L9" s="124">
        <v>0</v>
      </c>
      <c r="M9" s="124">
        <v>0</v>
      </c>
      <c r="N9" s="94" t="s">
        <v>141</v>
      </c>
      <c r="O9" s="124">
        <v>45</v>
      </c>
      <c r="P9" s="124">
        <v>18</v>
      </c>
      <c r="Q9" s="124">
        <v>35</v>
      </c>
      <c r="R9" s="124">
        <v>1610</v>
      </c>
      <c r="S9" s="124">
        <v>1645</v>
      </c>
      <c r="T9" s="94">
        <v>91</v>
      </c>
      <c r="U9" s="124">
        <v>22</v>
      </c>
      <c r="V9" s="124">
        <v>22</v>
      </c>
      <c r="W9" s="124">
        <v>972</v>
      </c>
      <c r="X9" s="124">
        <v>1061</v>
      </c>
      <c r="Y9" s="124">
        <v>2033</v>
      </c>
      <c r="Z9" s="94">
        <v>92</v>
      </c>
      <c r="AA9" s="124">
        <v>2</v>
      </c>
      <c r="AB9" s="124">
        <v>0</v>
      </c>
      <c r="AC9" s="124">
        <v>0</v>
      </c>
      <c r="AD9" s="124">
        <v>0</v>
      </c>
      <c r="AE9" s="124">
        <v>0</v>
      </c>
      <c r="AF9" s="94" t="s">
        <v>141</v>
      </c>
      <c r="AG9" s="124">
        <v>89</v>
      </c>
      <c r="AH9" s="124">
        <v>42</v>
      </c>
      <c r="AI9" s="124">
        <v>3004</v>
      </c>
      <c r="AJ9" s="124">
        <v>2914</v>
      </c>
      <c r="AK9" s="124">
        <v>5918</v>
      </c>
      <c r="AL9" s="94">
        <v>141</v>
      </c>
    </row>
    <row r="10" spans="1:38" s="87" customFormat="1" ht="21.75" customHeight="1">
      <c r="A10" s="90">
        <v>5</v>
      </c>
      <c r="B10" s="95" t="s">
        <v>4</v>
      </c>
      <c r="C10" s="124">
        <v>20</v>
      </c>
      <c r="D10" s="124">
        <v>18</v>
      </c>
      <c r="E10" s="124">
        <v>7235</v>
      </c>
      <c r="F10" s="124">
        <v>732</v>
      </c>
      <c r="G10" s="124">
        <v>7967</v>
      </c>
      <c r="H10" s="94">
        <v>443</v>
      </c>
      <c r="I10" s="124">
        <v>2</v>
      </c>
      <c r="J10" s="124">
        <v>2</v>
      </c>
      <c r="K10" s="124">
        <v>173</v>
      </c>
      <c r="L10" s="124">
        <v>98</v>
      </c>
      <c r="M10" s="124">
        <v>271</v>
      </c>
      <c r="N10" s="94">
        <v>136</v>
      </c>
      <c r="O10" s="124">
        <v>14</v>
      </c>
      <c r="P10" s="124">
        <v>14</v>
      </c>
      <c r="Q10" s="124">
        <v>48</v>
      </c>
      <c r="R10" s="124">
        <v>1731</v>
      </c>
      <c r="S10" s="124">
        <v>1779</v>
      </c>
      <c r="T10" s="94">
        <v>127</v>
      </c>
      <c r="U10" s="124">
        <v>38</v>
      </c>
      <c r="V10" s="124">
        <v>38</v>
      </c>
      <c r="W10" s="124">
        <v>2471</v>
      </c>
      <c r="X10" s="124">
        <v>1365</v>
      </c>
      <c r="Y10" s="124">
        <v>3836</v>
      </c>
      <c r="Z10" s="94">
        <v>101</v>
      </c>
      <c r="AA10" s="124">
        <v>3</v>
      </c>
      <c r="AB10" s="124">
        <v>1</v>
      </c>
      <c r="AC10" s="124">
        <v>450</v>
      </c>
      <c r="AD10" s="124">
        <v>29</v>
      </c>
      <c r="AE10" s="124">
        <v>479</v>
      </c>
      <c r="AF10" s="94">
        <v>479</v>
      </c>
      <c r="AG10" s="124">
        <v>77</v>
      </c>
      <c r="AH10" s="124">
        <v>73</v>
      </c>
      <c r="AI10" s="124">
        <v>10377</v>
      </c>
      <c r="AJ10" s="124">
        <v>3955</v>
      </c>
      <c r="AK10" s="124">
        <v>14332</v>
      </c>
      <c r="AL10" s="94">
        <v>196</v>
      </c>
    </row>
    <row r="11" spans="1:38" s="87" customFormat="1" ht="21.75" customHeight="1">
      <c r="A11" s="90">
        <v>6</v>
      </c>
      <c r="B11" s="95" t="s">
        <v>5</v>
      </c>
      <c r="C11" s="124">
        <v>1</v>
      </c>
      <c r="D11" s="124">
        <v>1</v>
      </c>
      <c r="E11" s="124">
        <v>0</v>
      </c>
      <c r="F11" s="124">
        <v>479</v>
      </c>
      <c r="G11" s="124">
        <v>479</v>
      </c>
      <c r="H11" s="94">
        <v>479</v>
      </c>
      <c r="I11" s="124">
        <v>1</v>
      </c>
      <c r="J11" s="124">
        <v>0</v>
      </c>
      <c r="K11" s="124">
        <v>0</v>
      </c>
      <c r="L11" s="124">
        <v>0</v>
      </c>
      <c r="M11" s="124">
        <v>0</v>
      </c>
      <c r="N11" s="94" t="s">
        <v>141</v>
      </c>
      <c r="O11" s="124">
        <v>0</v>
      </c>
      <c r="P11" s="124">
        <v>0</v>
      </c>
      <c r="Q11" s="124">
        <v>0</v>
      </c>
      <c r="R11" s="124">
        <v>0</v>
      </c>
      <c r="S11" s="124">
        <v>0</v>
      </c>
      <c r="T11" s="94" t="s">
        <v>141</v>
      </c>
      <c r="U11" s="124">
        <v>3</v>
      </c>
      <c r="V11" s="124">
        <v>1</v>
      </c>
      <c r="W11" s="124">
        <v>20</v>
      </c>
      <c r="X11" s="124">
        <v>176</v>
      </c>
      <c r="Y11" s="124">
        <v>196</v>
      </c>
      <c r="Z11" s="94">
        <v>196</v>
      </c>
      <c r="AA11" s="124">
        <v>0</v>
      </c>
      <c r="AB11" s="124">
        <v>0</v>
      </c>
      <c r="AC11" s="124">
        <v>0</v>
      </c>
      <c r="AD11" s="124">
        <v>0</v>
      </c>
      <c r="AE11" s="124">
        <v>0</v>
      </c>
      <c r="AF11" s="94" t="s">
        <v>141</v>
      </c>
      <c r="AG11" s="124">
        <v>5</v>
      </c>
      <c r="AH11" s="124">
        <v>2</v>
      </c>
      <c r="AI11" s="124">
        <v>20</v>
      </c>
      <c r="AJ11" s="124">
        <v>655</v>
      </c>
      <c r="AK11" s="124">
        <v>675</v>
      </c>
      <c r="AL11" s="94">
        <v>338</v>
      </c>
    </row>
    <row r="12" spans="1:38" s="87" customFormat="1" ht="21.75" customHeight="1">
      <c r="A12" s="90">
        <v>7</v>
      </c>
      <c r="B12" s="95" t="s">
        <v>6</v>
      </c>
      <c r="C12" s="124">
        <v>0</v>
      </c>
      <c r="D12" s="124">
        <v>0</v>
      </c>
      <c r="E12" s="124">
        <v>0</v>
      </c>
      <c r="F12" s="124">
        <v>0</v>
      </c>
      <c r="G12" s="124">
        <v>0</v>
      </c>
      <c r="H12" s="94" t="s">
        <v>141</v>
      </c>
      <c r="I12" s="124">
        <v>9</v>
      </c>
      <c r="J12" s="124">
        <v>1</v>
      </c>
      <c r="K12" s="124">
        <v>27</v>
      </c>
      <c r="L12" s="124">
        <v>25</v>
      </c>
      <c r="M12" s="124">
        <v>52</v>
      </c>
      <c r="N12" s="94">
        <v>52</v>
      </c>
      <c r="O12" s="124">
        <v>12</v>
      </c>
      <c r="P12" s="124">
        <v>1</v>
      </c>
      <c r="Q12" s="124">
        <v>0</v>
      </c>
      <c r="R12" s="124">
        <v>20</v>
      </c>
      <c r="S12" s="124">
        <v>20</v>
      </c>
      <c r="T12" s="94">
        <v>20</v>
      </c>
      <c r="U12" s="124">
        <v>47</v>
      </c>
      <c r="V12" s="124">
        <v>33</v>
      </c>
      <c r="W12" s="124">
        <v>2664</v>
      </c>
      <c r="X12" s="124">
        <v>2654</v>
      </c>
      <c r="Y12" s="124">
        <v>5318</v>
      </c>
      <c r="Z12" s="94">
        <v>161</v>
      </c>
      <c r="AA12" s="124">
        <v>3</v>
      </c>
      <c r="AB12" s="124">
        <v>1</v>
      </c>
      <c r="AC12" s="124">
        <v>136</v>
      </c>
      <c r="AD12" s="124">
        <v>29</v>
      </c>
      <c r="AE12" s="124">
        <v>165</v>
      </c>
      <c r="AF12" s="94">
        <v>165</v>
      </c>
      <c r="AG12" s="124">
        <v>71</v>
      </c>
      <c r="AH12" s="124">
        <v>36</v>
      </c>
      <c r="AI12" s="124">
        <v>2827</v>
      </c>
      <c r="AJ12" s="124">
        <v>2728</v>
      </c>
      <c r="AK12" s="124">
        <v>5555</v>
      </c>
      <c r="AL12" s="94">
        <v>154</v>
      </c>
    </row>
    <row r="13" spans="1:38" s="87" customFormat="1" ht="31.5" customHeight="1">
      <c r="A13" s="90">
        <v>8</v>
      </c>
      <c r="B13" s="91" t="s">
        <v>7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94" t="s">
        <v>141</v>
      </c>
      <c r="I13" s="124">
        <v>0</v>
      </c>
      <c r="J13" s="124">
        <v>0</v>
      </c>
      <c r="K13" s="124">
        <v>0</v>
      </c>
      <c r="L13" s="124">
        <v>0</v>
      </c>
      <c r="M13" s="124">
        <v>0</v>
      </c>
      <c r="N13" s="94" t="s">
        <v>141</v>
      </c>
      <c r="O13" s="124">
        <v>1</v>
      </c>
      <c r="P13" s="124">
        <v>0</v>
      </c>
      <c r="Q13" s="124">
        <v>0</v>
      </c>
      <c r="R13" s="124">
        <v>0</v>
      </c>
      <c r="S13" s="124">
        <v>0</v>
      </c>
      <c r="T13" s="94" t="s">
        <v>141</v>
      </c>
      <c r="U13" s="124">
        <v>0</v>
      </c>
      <c r="V13" s="124">
        <v>0</v>
      </c>
      <c r="W13" s="124">
        <v>0</v>
      </c>
      <c r="X13" s="124">
        <v>0</v>
      </c>
      <c r="Y13" s="124">
        <v>0</v>
      </c>
      <c r="Z13" s="94" t="s">
        <v>141</v>
      </c>
      <c r="AA13" s="124">
        <v>0</v>
      </c>
      <c r="AB13" s="124">
        <v>0</v>
      </c>
      <c r="AC13" s="124">
        <v>0</v>
      </c>
      <c r="AD13" s="124">
        <v>0</v>
      </c>
      <c r="AE13" s="124">
        <v>0</v>
      </c>
      <c r="AF13" s="94" t="s">
        <v>141</v>
      </c>
      <c r="AG13" s="124">
        <v>1</v>
      </c>
      <c r="AH13" s="124">
        <v>0</v>
      </c>
      <c r="AI13" s="124">
        <v>0</v>
      </c>
      <c r="AJ13" s="124">
        <v>0</v>
      </c>
      <c r="AK13" s="124">
        <v>0</v>
      </c>
      <c r="AL13" s="94" t="s">
        <v>141</v>
      </c>
    </row>
    <row r="14" spans="1:38" s="87" customFormat="1" ht="21.75" customHeight="1">
      <c r="A14" s="90">
        <v>9</v>
      </c>
      <c r="B14" s="95" t="s">
        <v>81</v>
      </c>
      <c r="C14" s="124">
        <v>2</v>
      </c>
      <c r="D14" s="124">
        <v>1</v>
      </c>
      <c r="E14" s="124">
        <v>813</v>
      </c>
      <c r="F14" s="124">
        <v>132</v>
      </c>
      <c r="G14" s="124">
        <v>945</v>
      </c>
      <c r="H14" s="94">
        <v>945</v>
      </c>
      <c r="I14" s="124">
        <v>0</v>
      </c>
      <c r="J14" s="124">
        <v>0</v>
      </c>
      <c r="K14" s="124">
        <v>0</v>
      </c>
      <c r="L14" s="124">
        <v>0</v>
      </c>
      <c r="M14" s="124">
        <v>0</v>
      </c>
      <c r="N14" s="94" t="s">
        <v>141</v>
      </c>
      <c r="O14" s="124">
        <v>0</v>
      </c>
      <c r="P14" s="124">
        <v>0</v>
      </c>
      <c r="Q14" s="124">
        <v>0</v>
      </c>
      <c r="R14" s="124">
        <v>0</v>
      </c>
      <c r="S14" s="124">
        <v>0</v>
      </c>
      <c r="T14" s="94" t="s">
        <v>141</v>
      </c>
      <c r="U14" s="124">
        <v>2</v>
      </c>
      <c r="V14" s="124">
        <v>0</v>
      </c>
      <c r="W14" s="124">
        <v>0</v>
      </c>
      <c r="X14" s="124">
        <v>0</v>
      </c>
      <c r="Y14" s="124">
        <v>0</v>
      </c>
      <c r="Z14" s="94" t="s">
        <v>141</v>
      </c>
      <c r="AA14" s="124">
        <v>0</v>
      </c>
      <c r="AB14" s="124">
        <v>0</v>
      </c>
      <c r="AC14" s="124">
        <v>0</v>
      </c>
      <c r="AD14" s="124">
        <v>0</v>
      </c>
      <c r="AE14" s="124">
        <v>0</v>
      </c>
      <c r="AF14" s="94" t="s">
        <v>141</v>
      </c>
      <c r="AG14" s="124">
        <v>4</v>
      </c>
      <c r="AH14" s="124">
        <v>1</v>
      </c>
      <c r="AI14" s="124">
        <v>813</v>
      </c>
      <c r="AJ14" s="124">
        <v>132</v>
      </c>
      <c r="AK14" s="124">
        <v>945</v>
      </c>
      <c r="AL14" s="94">
        <v>945</v>
      </c>
    </row>
    <row r="15" spans="1:38" s="87" customFormat="1" ht="21.75" customHeight="1">
      <c r="A15" s="90">
        <v>10</v>
      </c>
      <c r="B15" s="95" t="s">
        <v>8</v>
      </c>
      <c r="C15" s="124">
        <v>36</v>
      </c>
      <c r="D15" s="124">
        <v>13</v>
      </c>
      <c r="E15" s="124">
        <v>13515</v>
      </c>
      <c r="F15" s="124">
        <v>1543</v>
      </c>
      <c r="G15" s="124">
        <v>15058</v>
      </c>
      <c r="H15" s="94">
        <v>1158</v>
      </c>
      <c r="I15" s="124">
        <v>22</v>
      </c>
      <c r="J15" s="124">
        <v>4</v>
      </c>
      <c r="K15" s="124">
        <v>1033</v>
      </c>
      <c r="L15" s="124">
        <v>459</v>
      </c>
      <c r="M15" s="124">
        <v>1492</v>
      </c>
      <c r="N15" s="94">
        <v>373</v>
      </c>
      <c r="O15" s="124">
        <v>17</v>
      </c>
      <c r="P15" s="124">
        <v>17</v>
      </c>
      <c r="Q15" s="124">
        <v>0</v>
      </c>
      <c r="R15" s="124">
        <v>2444</v>
      </c>
      <c r="S15" s="124">
        <v>2444</v>
      </c>
      <c r="T15" s="94">
        <v>144</v>
      </c>
      <c r="U15" s="124">
        <v>36</v>
      </c>
      <c r="V15" s="124">
        <v>17</v>
      </c>
      <c r="W15" s="124">
        <v>380</v>
      </c>
      <c r="X15" s="124">
        <v>2792</v>
      </c>
      <c r="Y15" s="124">
        <v>3172</v>
      </c>
      <c r="Z15" s="94">
        <v>187</v>
      </c>
      <c r="AA15" s="124">
        <v>19</v>
      </c>
      <c r="AB15" s="124">
        <v>0</v>
      </c>
      <c r="AC15" s="124">
        <v>0</v>
      </c>
      <c r="AD15" s="124">
        <v>0</v>
      </c>
      <c r="AE15" s="124">
        <v>0</v>
      </c>
      <c r="AF15" s="94" t="s">
        <v>141</v>
      </c>
      <c r="AG15" s="124">
        <v>130</v>
      </c>
      <c r="AH15" s="124">
        <v>51</v>
      </c>
      <c r="AI15" s="124">
        <v>14928</v>
      </c>
      <c r="AJ15" s="124">
        <v>7238</v>
      </c>
      <c r="AK15" s="124">
        <v>22166</v>
      </c>
      <c r="AL15" s="94">
        <v>435</v>
      </c>
    </row>
    <row r="16" spans="1:38" s="87" customFormat="1" ht="21.75" customHeight="1">
      <c r="A16" s="90">
        <v>11</v>
      </c>
      <c r="B16" s="95" t="s">
        <v>9</v>
      </c>
      <c r="C16" s="124">
        <v>7</v>
      </c>
      <c r="D16" s="124">
        <v>6</v>
      </c>
      <c r="E16" s="124">
        <v>2082</v>
      </c>
      <c r="F16" s="124">
        <v>410</v>
      </c>
      <c r="G16" s="124">
        <v>2492</v>
      </c>
      <c r="H16" s="94">
        <v>415</v>
      </c>
      <c r="I16" s="124">
        <v>1</v>
      </c>
      <c r="J16" s="124">
        <v>1</v>
      </c>
      <c r="K16" s="124">
        <v>435</v>
      </c>
      <c r="L16" s="124">
        <v>177</v>
      </c>
      <c r="M16" s="124">
        <v>612</v>
      </c>
      <c r="N16" s="94">
        <v>612</v>
      </c>
      <c r="O16" s="124">
        <v>2</v>
      </c>
      <c r="P16" s="124">
        <v>0</v>
      </c>
      <c r="Q16" s="124">
        <v>0</v>
      </c>
      <c r="R16" s="124">
        <v>0</v>
      </c>
      <c r="S16" s="124">
        <v>0</v>
      </c>
      <c r="T16" s="94" t="s">
        <v>141</v>
      </c>
      <c r="U16" s="124">
        <v>1</v>
      </c>
      <c r="V16" s="124">
        <v>1</v>
      </c>
      <c r="W16" s="124">
        <v>24</v>
      </c>
      <c r="X16" s="124">
        <v>205</v>
      </c>
      <c r="Y16" s="124">
        <v>229</v>
      </c>
      <c r="Z16" s="94">
        <v>229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94" t="s">
        <v>141</v>
      </c>
      <c r="AG16" s="124">
        <v>11</v>
      </c>
      <c r="AH16" s="124">
        <v>8</v>
      </c>
      <c r="AI16" s="124">
        <v>2541</v>
      </c>
      <c r="AJ16" s="124">
        <v>792</v>
      </c>
      <c r="AK16" s="124">
        <v>3333</v>
      </c>
      <c r="AL16" s="94">
        <v>417</v>
      </c>
    </row>
    <row r="17" spans="1:38" s="87" customFormat="1" ht="21.75" customHeight="1">
      <c r="A17" s="90">
        <v>12</v>
      </c>
      <c r="B17" s="95" t="s">
        <v>10</v>
      </c>
      <c r="C17" s="124">
        <v>1</v>
      </c>
      <c r="D17" s="124">
        <v>1</v>
      </c>
      <c r="E17" s="124">
        <v>334</v>
      </c>
      <c r="F17" s="124">
        <v>1</v>
      </c>
      <c r="G17" s="124">
        <v>335</v>
      </c>
      <c r="H17" s="94">
        <v>335</v>
      </c>
      <c r="I17" s="124">
        <v>14</v>
      </c>
      <c r="J17" s="124">
        <v>3</v>
      </c>
      <c r="K17" s="124">
        <v>921</v>
      </c>
      <c r="L17" s="124">
        <v>392</v>
      </c>
      <c r="M17" s="124">
        <v>1313</v>
      </c>
      <c r="N17" s="94">
        <v>438</v>
      </c>
      <c r="O17" s="124">
        <v>108</v>
      </c>
      <c r="P17" s="124">
        <v>67</v>
      </c>
      <c r="Q17" s="124">
        <v>476</v>
      </c>
      <c r="R17" s="124">
        <v>5386</v>
      </c>
      <c r="S17" s="124">
        <v>5862</v>
      </c>
      <c r="T17" s="94">
        <v>87</v>
      </c>
      <c r="U17" s="124">
        <v>356</v>
      </c>
      <c r="V17" s="124">
        <v>180</v>
      </c>
      <c r="W17" s="124">
        <v>3059</v>
      </c>
      <c r="X17" s="124">
        <v>6365</v>
      </c>
      <c r="Y17" s="124">
        <v>9424</v>
      </c>
      <c r="Z17" s="94">
        <v>52</v>
      </c>
      <c r="AA17" s="124">
        <v>6</v>
      </c>
      <c r="AB17" s="124">
        <v>3</v>
      </c>
      <c r="AC17" s="124">
        <v>1329</v>
      </c>
      <c r="AD17" s="124">
        <v>753</v>
      </c>
      <c r="AE17" s="124">
        <v>2082</v>
      </c>
      <c r="AF17" s="94">
        <v>694</v>
      </c>
      <c r="AG17" s="124">
        <v>485</v>
      </c>
      <c r="AH17" s="124">
        <v>254</v>
      </c>
      <c r="AI17" s="124">
        <v>6119</v>
      </c>
      <c r="AJ17" s="124">
        <v>12897</v>
      </c>
      <c r="AK17" s="124">
        <v>19016</v>
      </c>
      <c r="AL17" s="94">
        <v>75</v>
      </c>
    </row>
    <row r="18" spans="1:38" s="87" customFormat="1" ht="21.75" customHeight="1">
      <c r="A18" s="90">
        <v>13</v>
      </c>
      <c r="B18" s="95" t="s">
        <v>11</v>
      </c>
      <c r="C18" s="124">
        <v>201</v>
      </c>
      <c r="D18" s="124">
        <v>111</v>
      </c>
      <c r="E18" s="124">
        <v>70030</v>
      </c>
      <c r="F18" s="124">
        <v>6821</v>
      </c>
      <c r="G18" s="124">
        <v>76851</v>
      </c>
      <c r="H18" s="94">
        <v>692</v>
      </c>
      <c r="I18" s="124">
        <v>19</v>
      </c>
      <c r="J18" s="124">
        <v>2</v>
      </c>
      <c r="K18" s="124">
        <v>139</v>
      </c>
      <c r="L18" s="124">
        <v>28</v>
      </c>
      <c r="M18" s="124">
        <v>167</v>
      </c>
      <c r="N18" s="94">
        <v>84</v>
      </c>
      <c r="O18" s="124">
        <v>43</v>
      </c>
      <c r="P18" s="124">
        <v>2</v>
      </c>
      <c r="Q18" s="124">
        <v>0</v>
      </c>
      <c r="R18" s="124">
        <v>797</v>
      </c>
      <c r="S18" s="124">
        <v>797</v>
      </c>
      <c r="T18" s="94">
        <v>399</v>
      </c>
      <c r="U18" s="124">
        <v>59</v>
      </c>
      <c r="V18" s="124">
        <v>15</v>
      </c>
      <c r="W18" s="124">
        <v>1330</v>
      </c>
      <c r="X18" s="124">
        <v>2503</v>
      </c>
      <c r="Y18" s="124">
        <v>3833</v>
      </c>
      <c r="Z18" s="94">
        <v>256</v>
      </c>
      <c r="AA18" s="124">
        <v>5</v>
      </c>
      <c r="AB18" s="124">
        <v>1</v>
      </c>
      <c r="AC18" s="124">
        <v>113</v>
      </c>
      <c r="AD18" s="124">
        <v>12</v>
      </c>
      <c r="AE18" s="124">
        <v>125</v>
      </c>
      <c r="AF18" s="94">
        <v>125</v>
      </c>
      <c r="AG18" s="124">
        <v>327</v>
      </c>
      <c r="AH18" s="124">
        <v>131</v>
      </c>
      <c r="AI18" s="124">
        <v>71612</v>
      </c>
      <c r="AJ18" s="124">
        <v>10161</v>
      </c>
      <c r="AK18" s="124">
        <v>81773</v>
      </c>
      <c r="AL18" s="94">
        <v>624</v>
      </c>
    </row>
    <row r="19" spans="1:38" s="87" customFormat="1" ht="21.75" customHeight="1">
      <c r="A19" s="90">
        <v>14</v>
      </c>
      <c r="B19" s="95" t="s">
        <v>12</v>
      </c>
      <c r="C19" s="124">
        <v>34</v>
      </c>
      <c r="D19" s="124">
        <v>31</v>
      </c>
      <c r="E19" s="124">
        <v>10852</v>
      </c>
      <c r="F19" s="124">
        <v>2291</v>
      </c>
      <c r="G19" s="124">
        <v>13143</v>
      </c>
      <c r="H19" s="94">
        <v>424</v>
      </c>
      <c r="I19" s="124">
        <v>0</v>
      </c>
      <c r="J19" s="124">
        <v>0</v>
      </c>
      <c r="K19" s="124">
        <v>0</v>
      </c>
      <c r="L19" s="124">
        <v>0</v>
      </c>
      <c r="M19" s="124">
        <v>0</v>
      </c>
      <c r="N19" s="94" t="s">
        <v>141</v>
      </c>
      <c r="O19" s="124">
        <v>24</v>
      </c>
      <c r="P19" s="124">
        <v>13</v>
      </c>
      <c r="Q19" s="124">
        <v>0</v>
      </c>
      <c r="R19" s="124">
        <v>1615</v>
      </c>
      <c r="S19" s="124">
        <v>1615</v>
      </c>
      <c r="T19" s="94">
        <v>124</v>
      </c>
      <c r="U19" s="124">
        <v>17</v>
      </c>
      <c r="V19" s="124">
        <v>16</v>
      </c>
      <c r="W19" s="124">
        <v>1011</v>
      </c>
      <c r="X19" s="124">
        <v>1184</v>
      </c>
      <c r="Y19" s="124">
        <v>2195</v>
      </c>
      <c r="Z19" s="94">
        <v>137</v>
      </c>
      <c r="AA19" s="124">
        <v>0</v>
      </c>
      <c r="AB19" s="124">
        <v>0</v>
      </c>
      <c r="AC19" s="124">
        <v>0</v>
      </c>
      <c r="AD19" s="124">
        <v>0</v>
      </c>
      <c r="AE19" s="124">
        <v>0</v>
      </c>
      <c r="AF19" s="94" t="s">
        <v>141</v>
      </c>
      <c r="AG19" s="124">
        <v>75</v>
      </c>
      <c r="AH19" s="124">
        <v>60</v>
      </c>
      <c r="AI19" s="124">
        <v>11863</v>
      </c>
      <c r="AJ19" s="124">
        <v>5090</v>
      </c>
      <c r="AK19" s="124">
        <v>16953</v>
      </c>
      <c r="AL19" s="94">
        <v>283</v>
      </c>
    </row>
    <row r="20" spans="1:38" s="87" customFormat="1" ht="30">
      <c r="A20" s="90">
        <v>15</v>
      </c>
      <c r="B20" s="91" t="s">
        <v>13</v>
      </c>
      <c r="C20" s="124">
        <v>16</v>
      </c>
      <c r="D20" s="124">
        <v>0</v>
      </c>
      <c r="E20" s="124">
        <v>0</v>
      </c>
      <c r="F20" s="124">
        <v>0</v>
      </c>
      <c r="G20" s="124">
        <v>0</v>
      </c>
      <c r="H20" s="94" t="s">
        <v>141</v>
      </c>
      <c r="I20" s="124">
        <v>0</v>
      </c>
      <c r="J20" s="124">
        <v>0</v>
      </c>
      <c r="K20" s="124">
        <v>0</v>
      </c>
      <c r="L20" s="124">
        <v>0</v>
      </c>
      <c r="M20" s="124">
        <v>0</v>
      </c>
      <c r="N20" s="94" t="s">
        <v>141</v>
      </c>
      <c r="O20" s="124">
        <v>6</v>
      </c>
      <c r="P20" s="124">
        <v>0</v>
      </c>
      <c r="Q20" s="124">
        <v>0</v>
      </c>
      <c r="R20" s="124">
        <v>0</v>
      </c>
      <c r="S20" s="124">
        <v>0</v>
      </c>
      <c r="T20" s="94" t="s">
        <v>141</v>
      </c>
      <c r="U20" s="124">
        <v>23</v>
      </c>
      <c r="V20" s="124">
        <v>12</v>
      </c>
      <c r="W20" s="124">
        <v>238</v>
      </c>
      <c r="X20" s="124">
        <v>77</v>
      </c>
      <c r="Y20" s="124">
        <v>315</v>
      </c>
      <c r="Z20" s="94">
        <v>26</v>
      </c>
      <c r="AA20" s="124">
        <v>0</v>
      </c>
      <c r="AB20" s="124">
        <v>0</v>
      </c>
      <c r="AC20" s="124">
        <v>0</v>
      </c>
      <c r="AD20" s="124">
        <v>0</v>
      </c>
      <c r="AE20" s="124">
        <v>0</v>
      </c>
      <c r="AF20" s="94" t="s">
        <v>141</v>
      </c>
      <c r="AG20" s="124">
        <v>45</v>
      </c>
      <c r="AH20" s="124">
        <v>12</v>
      </c>
      <c r="AI20" s="124">
        <v>238</v>
      </c>
      <c r="AJ20" s="124">
        <v>77</v>
      </c>
      <c r="AK20" s="124">
        <v>315</v>
      </c>
      <c r="AL20" s="94">
        <v>26</v>
      </c>
    </row>
    <row r="21" spans="1:38" s="87" customFormat="1" ht="21.75" customHeight="1">
      <c r="A21" s="90">
        <v>16</v>
      </c>
      <c r="B21" s="95" t="s">
        <v>14</v>
      </c>
      <c r="C21" s="124">
        <v>26</v>
      </c>
      <c r="D21" s="124">
        <v>1</v>
      </c>
      <c r="E21" s="124">
        <v>1309</v>
      </c>
      <c r="F21" s="124">
        <v>137</v>
      </c>
      <c r="G21" s="124">
        <v>1446</v>
      </c>
      <c r="H21" s="94">
        <v>1446</v>
      </c>
      <c r="I21" s="124">
        <v>6</v>
      </c>
      <c r="J21" s="124">
        <v>2</v>
      </c>
      <c r="K21" s="124">
        <v>972</v>
      </c>
      <c r="L21" s="124">
        <v>410</v>
      </c>
      <c r="M21" s="124">
        <v>1382</v>
      </c>
      <c r="N21" s="94">
        <v>691</v>
      </c>
      <c r="O21" s="124">
        <v>18</v>
      </c>
      <c r="P21" s="124">
        <v>0</v>
      </c>
      <c r="Q21" s="124">
        <v>0</v>
      </c>
      <c r="R21" s="124">
        <v>0</v>
      </c>
      <c r="S21" s="124">
        <v>0</v>
      </c>
      <c r="T21" s="94" t="s">
        <v>141</v>
      </c>
      <c r="U21" s="124">
        <v>5</v>
      </c>
      <c r="V21" s="124">
        <v>0</v>
      </c>
      <c r="W21" s="124">
        <v>0</v>
      </c>
      <c r="X21" s="124">
        <v>0</v>
      </c>
      <c r="Y21" s="124">
        <v>0</v>
      </c>
      <c r="Z21" s="94" t="s">
        <v>141</v>
      </c>
      <c r="AA21" s="124">
        <v>2</v>
      </c>
      <c r="AB21" s="124">
        <v>1</v>
      </c>
      <c r="AC21" s="124">
        <v>123</v>
      </c>
      <c r="AD21" s="124">
        <v>22</v>
      </c>
      <c r="AE21" s="124">
        <v>145</v>
      </c>
      <c r="AF21" s="94">
        <v>145</v>
      </c>
      <c r="AG21" s="124">
        <v>57</v>
      </c>
      <c r="AH21" s="124">
        <v>4</v>
      </c>
      <c r="AI21" s="124">
        <v>2404</v>
      </c>
      <c r="AJ21" s="124">
        <v>569</v>
      </c>
      <c r="AK21" s="124">
        <v>2973</v>
      </c>
      <c r="AL21" s="94">
        <v>743</v>
      </c>
    </row>
    <row r="22" spans="1:38" s="87" customFormat="1" ht="21.75" customHeight="1">
      <c r="A22" s="90">
        <v>17</v>
      </c>
      <c r="B22" s="95" t="s">
        <v>15</v>
      </c>
      <c r="C22" s="124">
        <v>293</v>
      </c>
      <c r="D22" s="124">
        <v>284</v>
      </c>
      <c r="E22" s="124">
        <v>128514</v>
      </c>
      <c r="F22" s="124">
        <v>38739</v>
      </c>
      <c r="G22" s="124">
        <v>167253</v>
      </c>
      <c r="H22" s="94">
        <v>589</v>
      </c>
      <c r="I22" s="124">
        <v>24</v>
      </c>
      <c r="J22" s="124">
        <v>12</v>
      </c>
      <c r="K22" s="124">
        <v>1624</v>
      </c>
      <c r="L22" s="124">
        <v>991</v>
      </c>
      <c r="M22" s="124">
        <v>2615</v>
      </c>
      <c r="N22" s="94">
        <v>218</v>
      </c>
      <c r="O22" s="124">
        <v>565</v>
      </c>
      <c r="P22" s="124">
        <v>411</v>
      </c>
      <c r="Q22" s="124">
        <v>12565</v>
      </c>
      <c r="R22" s="124">
        <v>32196</v>
      </c>
      <c r="S22" s="124">
        <v>44761</v>
      </c>
      <c r="T22" s="94">
        <v>109</v>
      </c>
      <c r="U22" s="124">
        <v>826</v>
      </c>
      <c r="V22" s="124">
        <v>640</v>
      </c>
      <c r="W22" s="124">
        <v>6976</v>
      </c>
      <c r="X22" s="124">
        <v>16461</v>
      </c>
      <c r="Y22" s="124">
        <v>23437</v>
      </c>
      <c r="Z22" s="94">
        <v>37</v>
      </c>
      <c r="AA22" s="124">
        <v>6</v>
      </c>
      <c r="AB22" s="124">
        <v>1</v>
      </c>
      <c r="AC22" s="124">
        <v>873</v>
      </c>
      <c r="AD22" s="124">
        <v>209</v>
      </c>
      <c r="AE22" s="124">
        <v>1082</v>
      </c>
      <c r="AF22" s="94">
        <v>1082</v>
      </c>
      <c r="AG22" s="124">
        <v>1714</v>
      </c>
      <c r="AH22" s="124">
        <v>1348</v>
      </c>
      <c r="AI22" s="124">
        <v>150552</v>
      </c>
      <c r="AJ22" s="124">
        <v>88596</v>
      </c>
      <c r="AK22" s="124">
        <v>239148</v>
      </c>
      <c r="AL22" s="94">
        <v>177</v>
      </c>
    </row>
    <row r="23" spans="1:38" s="87" customFormat="1" ht="21.75" customHeight="1">
      <c r="A23" s="90">
        <v>18</v>
      </c>
      <c r="B23" s="95" t="s">
        <v>16</v>
      </c>
      <c r="C23" s="124">
        <v>74</v>
      </c>
      <c r="D23" s="124">
        <v>64</v>
      </c>
      <c r="E23" s="124">
        <v>26690</v>
      </c>
      <c r="F23" s="124">
        <v>13578</v>
      </c>
      <c r="G23" s="124">
        <v>40268</v>
      </c>
      <c r="H23" s="94">
        <v>629</v>
      </c>
      <c r="I23" s="124">
        <v>7</v>
      </c>
      <c r="J23" s="124">
        <v>0</v>
      </c>
      <c r="K23" s="124">
        <v>0</v>
      </c>
      <c r="L23" s="124">
        <v>0</v>
      </c>
      <c r="M23" s="124">
        <v>0</v>
      </c>
      <c r="N23" s="94" t="s">
        <v>141</v>
      </c>
      <c r="O23" s="124">
        <v>233</v>
      </c>
      <c r="P23" s="124">
        <v>205</v>
      </c>
      <c r="Q23" s="124">
        <v>669</v>
      </c>
      <c r="R23" s="124">
        <v>14612</v>
      </c>
      <c r="S23" s="124">
        <v>15281</v>
      </c>
      <c r="T23" s="94">
        <v>75</v>
      </c>
      <c r="U23" s="124">
        <v>272</v>
      </c>
      <c r="V23" s="124">
        <v>150</v>
      </c>
      <c r="W23" s="124">
        <v>612</v>
      </c>
      <c r="X23" s="124">
        <v>8913</v>
      </c>
      <c r="Y23" s="124">
        <v>9525</v>
      </c>
      <c r="Z23" s="94">
        <v>64</v>
      </c>
      <c r="AA23" s="124">
        <v>7</v>
      </c>
      <c r="AB23" s="124">
        <v>1</v>
      </c>
      <c r="AC23" s="124">
        <v>616</v>
      </c>
      <c r="AD23" s="124">
        <v>228</v>
      </c>
      <c r="AE23" s="124">
        <v>844</v>
      </c>
      <c r="AF23" s="94">
        <v>844</v>
      </c>
      <c r="AG23" s="124">
        <v>593</v>
      </c>
      <c r="AH23" s="124">
        <v>420</v>
      </c>
      <c r="AI23" s="124">
        <v>28587</v>
      </c>
      <c r="AJ23" s="124">
        <v>37331</v>
      </c>
      <c r="AK23" s="124">
        <v>65918</v>
      </c>
      <c r="AL23" s="94">
        <v>157</v>
      </c>
    </row>
    <row r="24" spans="1:38" s="87" customFormat="1" ht="21.75" customHeight="1">
      <c r="A24" s="90">
        <v>19</v>
      </c>
      <c r="B24" s="95" t="s">
        <v>82</v>
      </c>
      <c r="C24" s="124">
        <v>0</v>
      </c>
      <c r="D24" s="124">
        <v>0</v>
      </c>
      <c r="E24" s="124">
        <v>0</v>
      </c>
      <c r="F24" s="124">
        <v>0</v>
      </c>
      <c r="G24" s="124">
        <v>0</v>
      </c>
      <c r="H24" s="94" t="s">
        <v>141</v>
      </c>
      <c r="I24" s="124">
        <v>0</v>
      </c>
      <c r="J24" s="124">
        <v>0</v>
      </c>
      <c r="K24" s="124">
        <v>0</v>
      </c>
      <c r="L24" s="124">
        <v>0</v>
      </c>
      <c r="M24" s="124">
        <v>0</v>
      </c>
      <c r="N24" s="94" t="s">
        <v>141</v>
      </c>
      <c r="O24" s="124">
        <v>0</v>
      </c>
      <c r="P24" s="124">
        <v>0</v>
      </c>
      <c r="Q24" s="124">
        <v>0</v>
      </c>
      <c r="R24" s="124">
        <v>0</v>
      </c>
      <c r="S24" s="124">
        <v>0</v>
      </c>
      <c r="T24" s="94" t="s">
        <v>141</v>
      </c>
      <c r="U24" s="124">
        <v>0</v>
      </c>
      <c r="V24" s="124">
        <v>0</v>
      </c>
      <c r="W24" s="124">
        <v>0</v>
      </c>
      <c r="X24" s="124">
        <v>0</v>
      </c>
      <c r="Y24" s="124">
        <v>0</v>
      </c>
      <c r="Z24" s="94" t="s">
        <v>141</v>
      </c>
      <c r="AA24" s="124">
        <v>0</v>
      </c>
      <c r="AB24" s="124">
        <v>0</v>
      </c>
      <c r="AC24" s="124">
        <v>0</v>
      </c>
      <c r="AD24" s="124">
        <v>0</v>
      </c>
      <c r="AE24" s="124">
        <v>0</v>
      </c>
      <c r="AF24" s="94" t="s">
        <v>141</v>
      </c>
      <c r="AG24" s="124">
        <v>0</v>
      </c>
      <c r="AH24" s="124">
        <v>0</v>
      </c>
      <c r="AI24" s="124">
        <v>0</v>
      </c>
      <c r="AJ24" s="124">
        <v>0</v>
      </c>
      <c r="AK24" s="124">
        <v>0</v>
      </c>
      <c r="AL24" s="94" t="s">
        <v>141</v>
      </c>
    </row>
    <row r="25" spans="1:38" s="87" customFormat="1" ht="21.75" customHeight="1">
      <c r="A25" s="90">
        <v>20</v>
      </c>
      <c r="B25" s="95" t="s">
        <v>17</v>
      </c>
      <c r="C25" s="124">
        <v>99</v>
      </c>
      <c r="D25" s="124">
        <v>0</v>
      </c>
      <c r="E25" s="124">
        <v>0</v>
      </c>
      <c r="F25" s="124">
        <v>0</v>
      </c>
      <c r="G25" s="124">
        <v>0</v>
      </c>
      <c r="H25" s="94" t="s">
        <v>141</v>
      </c>
      <c r="I25" s="124">
        <v>18</v>
      </c>
      <c r="J25" s="124">
        <v>3</v>
      </c>
      <c r="K25" s="124">
        <v>104</v>
      </c>
      <c r="L25" s="124">
        <v>49</v>
      </c>
      <c r="M25" s="124">
        <v>153</v>
      </c>
      <c r="N25" s="94">
        <v>51</v>
      </c>
      <c r="O25" s="124">
        <v>89</v>
      </c>
      <c r="P25" s="124">
        <v>20</v>
      </c>
      <c r="Q25" s="124">
        <v>1808</v>
      </c>
      <c r="R25" s="124">
        <v>2157</v>
      </c>
      <c r="S25" s="124">
        <v>3965</v>
      </c>
      <c r="T25" s="94">
        <v>198</v>
      </c>
      <c r="U25" s="124">
        <v>178</v>
      </c>
      <c r="V25" s="124">
        <v>9</v>
      </c>
      <c r="W25" s="124">
        <v>730</v>
      </c>
      <c r="X25" s="124">
        <v>932</v>
      </c>
      <c r="Y25" s="124">
        <v>1662</v>
      </c>
      <c r="Z25" s="94">
        <v>185</v>
      </c>
      <c r="AA25" s="124">
        <v>7</v>
      </c>
      <c r="AB25" s="124">
        <v>1</v>
      </c>
      <c r="AC25" s="124">
        <v>1077</v>
      </c>
      <c r="AD25" s="124">
        <v>284</v>
      </c>
      <c r="AE25" s="124">
        <v>1361</v>
      </c>
      <c r="AF25" s="94">
        <v>1361</v>
      </c>
      <c r="AG25" s="124">
        <v>391</v>
      </c>
      <c r="AH25" s="124">
        <v>33</v>
      </c>
      <c r="AI25" s="124">
        <v>3719</v>
      </c>
      <c r="AJ25" s="124">
        <v>3422</v>
      </c>
      <c r="AK25" s="124">
        <v>7141</v>
      </c>
      <c r="AL25" s="94">
        <v>216</v>
      </c>
    </row>
    <row r="26" spans="1:38" s="87" customFormat="1" ht="21.75" customHeight="1">
      <c r="A26" s="90">
        <v>21</v>
      </c>
      <c r="B26" s="95" t="s">
        <v>18</v>
      </c>
      <c r="C26" s="124">
        <v>1043</v>
      </c>
      <c r="D26" s="124">
        <v>614</v>
      </c>
      <c r="E26" s="124">
        <v>203386</v>
      </c>
      <c r="F26" s="124">
        <v>71635</v>
      </c>
      <c r="G26" s="124">
        <v>275021</v>
      </c>
      <c r="H26" s="94">
        <v>448</v>
      </c>
      <c r="I26" s="124">
        <v>69</v>
      </c>
      <c r="J26" s="124">
        <v>31</v>
      </c>
      <c r="K26" s="124">
        <v>4801</v>
      </c>
      <c r="L26" s="124">
        <v>2935</v>
      </c>
      <c r="M26" s="124">
        <v>7736</v>
      </c>
      <c r="N26" s="94">
        <v>250</v>
      </c>
      <c r="O26" s="124">
        <v>123</v>
      </c>
      <c r="P26" s="124">
        <v>16</v>
      </c>
      <c r="Q26" s="124">
        <v>61</v>
      </c>
      <c r="R26" s="124">
        <v>1484</v>
      </c>
      <c r="S26" s="124">
        <v>1545</v>
      </c>
      <c r="T26" s="94">
        <v>97</v>
      </c>
      <c r="U26" s="124">
        <v>1299</v>
      </c>
      <c r="V26" s="124">
        <v>929</v>
      </c>
      <c r="W26" s="124">
        <v>33410</v>
      </c>
      <c r="X26" s="124">
        <v>60698</v>
      </c>
      <c r="Y26" s="124">
        <v>94108</v>
      </c>
      <c r="Z26" s="94">
        <v>101</v>
      </c>
      <c r="AA26" s="124">
        <v>18</v>
      </c>
      <c r="AB26" s="124">
        <v>0</v>
      </c>
      <c r="AC26" s="124">
        <v>0</v>
      </c>
      <c r="AD26" s="124">
        <v>0</v>
      </c>
      <c r="AE26" s="124">
        <v>0</v>
      </c>
      <c r="AF26" s="94" t="s">
        <v>141</v>
      </c>
      <c r="AG26" s="124">
        <v>2552</v>
      </c>
      <c r="AH26" s="124">
        <v>1590</v>
      </c>
      <c r="AI26" s="124">
        <v>241658</v>
      </c>
      <c r="AJ26" s="124">
        <v>136752</v>
      </c>
      <c r="AK26" s="124">
        <v>378410</v>
      </c>
      <c r="AL26" s="94">
        <v>238</v>
      </c>
    </row>
    <row r="27" spans="1:38" s="87" customFormat="1" ht="21.75" customHeight="1">
      <c r="A27" s="90">
        <v>22</v>
      </c>
      <c r="B27" s="95" t="s">
        <v>19</v>
      </c>
      <c r="C27" s="124">
        <v>1</v>
      </c>
      <c r="D27" s="124">
        <v>0</v>
      </c>
      <c r="E27" s="124">
        <v>0</v>
      </c>
      <c r="F27" s="124">
        <v>0</v>
      </c>
      <c r="G27" s="124">
        <v>0</v>
      </c>
      <c r="H27" s="94" t="s">
        <v>141</v>
      </c>
      <c r="I27" s="124">
        <v>0</v>
      </c>
      <c r="J27" s="124">
        <v>0</v>
      </c>
      <c r="K27" s="124">
        <v>0</v>
      </c>
      <c r="L27" s="124">
        <v>0</v>
      </c>
      <c r="M27" s="124">
        <v>0</v>
      </c>
      <c r="N27" s="94" t="s">
        <v>141</v>
      </c>
      <c r="O27" s="124">
        <v>6</v>
      </c>
      <c r="P27" s="124">
        <v>0</v>
      </c>
      <c r="Q27" s="124">
        <v>0</v>
      </c>
      <c r="R27" s="124">
        <v>0</v>
      </c>
      <c r="S27" s="124">
        <v>0</v>
      </c>
      <c r="T27" s="94" t="s">
        <v>141</v>
      </c>
      <c r="U27" s="124">
        <v>8</v>
      </c>
      <c r="V27" s="124">
        <v>0</v>
      </c>
      <c r="W27" s="124">
        <v>0</v>
      </c>
      <c r="X27" s="124">
        <v>0</v>
      </c>
      <c r="Y27" s="124">
        <v>0</v>
      </c>
      <c r="Z27" s="94" t="s">
        <v>141</v>
      </c>
      <c r="AA27" s="124">
        <v>1</v>
      </c>
      <c r="AB27" s="124">
        <v>0</v>
      </c>
      <c r="AC27" s="124">
        <v>0</v>
      </c>
      <c r="AD27" s="124">
        <v>0</v>
      </c>
      <c r="AE27" s="124">
        <v>0</v>
      </c>
      <c r="AF27" s="94" t="s">
        <v>141</v>
      </c>
      <c r="AG27" s="124">
        <v>16</v>
      </c>
      <c r="AH27" s="124">
        <v>0</v>
      </c>
      <c r="AI27" s="124">
        <v>0</v>
      </c>
      <c r="AJ27" s="124">
        <v>0</v>
      </c>
      <c r="AK27" s="124">
        <v>0</v>
      </c>
      <c r="AL27" s="94" t="s">
        <v>141</v>
      </c>
    </row>
    <row r="28" spans="1:38" s="87" customFormat="1" ht="21.75" customHeight="1">
      <c r="A28" s="90">
        <v>23</v>
      </c>
      <c r="B28" s="95" t="s">
        <v>20</v>
      </c>
      <c r="C28" s="124">
        <v>3</v>
      </c>
      <c r="D28" s="124">
        <v>2</v>
      </c>
      <c r="E28" s="124">
        <v>554</v>
      </c>
      <c r="F28" s="124">
        <v>176</v>
      </c>
      <c r="G28" s="124">
        <v>730</v>
      </c>
      <c r="H28" s="94">
        <v>365</v>
      </c>
      <c r="I28" s="124">
        <v>0</v>
      </c>
      <c r="J28" s="124">
        <v>0</v>
      </c>
      <c r="K28" s="124">
        <v>0</v>
      </c>
      <c r="L28" s="124">
        <v>0</v>
      </c>
      <c r="M28" s="124">
        <v>0</v>
      </c>
      <c r="N28" s="94" t="s">
        <v>141</v>
      </c>
      <c r="O28" s="124">
        <v>7</v>
      </c>
      <c r="P28" s="124">
        <v>7</v>
      </c>
      <c r="Q28" s="124">
        <v>24</v>
      </c>
      <c r="R28" s="124">
        <v>1181</v>
      </c>
      <c r="S28" s="124">
        <v>1205</v>
      </c>
      <c r="T28" s="94">
        <v>172</v>
      </c>
      <c r="U28" s="124">
        <v>11</v>
      </c>
      <c r="V28" s="124">
        <v>5</v>
      </c>
      <c r="W28" s="124">
        <v>213</v>
      </c>
      <c r="X28" s="124">
        <v>186</v>
      </c>
      <c r="Y28" s="124">
        <v>399</v>
      </c>
      <c r="Z28" s="94">
        <v>80</v>
      </c>
      <c r="AA28" s="124">
        <v>1</v>
      </c>
      <c r="AB28" s="124">
        <v>1</v>
      </c>
      <c r="AC28" s="124">
        <v>109</v>
      </c>
      <c r="AD28" s="124">
        <v>34</v>
      </c>
      <c r="AE28" s="124">
        <v>143</v>
      </c>
      <c r="AF28" s="94">
        <v>143</v>
      </c>
      <c r="AG28" s="124">
        <v>22</v>
      </c>
      <c r="AH28" s="124">
        <v>15</v>
      </c>
      <c r="AI28" s="124">
        <v>900</v>
      </c>
      <c r="AJ28" s="124">
        <v>1577</v>
      </c>
      <c r="AK28" s="124">
        <v>2477</v>
      </c>
      <c r="AL28" s="94">
        <v>165</v>
      </c>
    </row>
    <row r="29" spans="1:38" s="87" customFormat="1" ht="21.75" customHeight="1">
      <c r="A29" s="90">
        <v>24</v>
      </c>
      <c r="B29" s="95" t="s">
        <v>21</v>
      </c>
      <c r="C29" s="124">
        <v>2</v>
      </c>
      <c r="D29" s="124">
        <v>2</v>
      </c>
      <c r="E29" s="124">
        <v>207</v>
      </c>
      <c r="F29" s="124">
        <v>247</v>
      </c>
      <c r="G29" s="124">
        <v>454</v>
      </c>
      <c r="H29" s="94">
        <v>227</v>
      </c>
      <c r="I29" s="124">
        <v>0</v>
      </c>
      <c r="J29" s="124">
        <v>0</v>
      </c>
      <c r="K29" s="124">
        <v>0</v>
      </c>
      <c r="L29" s="124">
        <v>0</v>
      </c>
      <c r="M29" s="124">
        <v>0</v>
      </c>
      <c r="N29" s="94" t="s">
        <v>141</v>
      </c>
      <c r="O29" s="124">
        <v>4</v>
      </c>
      <c r="P29" s="124">
        <v>4</v>
      </c>
      <c r="Q29" s="124">
        <v>9</v>
      </c>
      <c r="R29" s="124">
        <v>377</v>
      </c>
      <c r="S29" s="124">
        <v>386</v>
      </c>
      <c r="T29" s="94">
        <v>97</v>
      </c>
      <c r="U29" s="124">
        <v>3</v>
      </c>
      <c r="V29" s="124">
        <v>3</v>
      </c>
      <c r="W29" s="124">
        <v>152</v>
      </c>
      <c r="X29" s="124">
        <v>332</v>
      </c>
      <c r="Y29" s="124">
        <v>484</v>
      </c>
      <c r="Z29" s="94">
        <v>161</v>
      </c>
      <c r="AA29" s="124">
        <v>0</v>
      </c>
      <c r="AB29" s="124">
        <v>0</v>
      </c>
      <c r="AC29" s="124">
        <v>0</v>
      </c>
      <c r="AD29" s="124">
        <v>0</v>
      </c>
      <c r="AE29" s="124">
        <v>0</v>
      </c>
      <c r="AF29" s="94" t="s">
        <v>141</v>
      </c>
      <c r="AG29" s="124">
        <v>9</v>
      </c>
      <c r="AH29" s="124">
        <v>9</v>
      </c>
      <c r="AI29" s="124">
        <v>368</v>
      </c>
      <c r="AJ29" s="124">
        <v>956</v>
      </c>
      <c r="AK29" s="124">
        <v>1324</v>
      </c>
      <c r="AL29" s="94">
        <v>147</v>
      </c>
    </row>
    <row r="30" spans="1:38" s="87" customFormat="1" ht="21.75" customHeight="1">
      <c r="A30" s="90">
        <v>25</v>
      </c>
      <c r="B30" s="95" t="s">
        <v>22</v>
      </c>
      <c r="C30" s="124">
        <v>4</v>
      </c>
      <c r="D30" s="124">
        <v>3</v>
      </c>
      <c r="E30" s="124">
        <v>551</v>
      </c>
      <c r="F30" s="124">
        <v>165</v>
      </c>
      <c r="G30" s="124">
        <v>716</v>
      </c>
      <c r="H30" s="94">
        <v>239</v>
      </c>
      <c r="I30" s="124">
        <v>0</v>
      </c>
      <c r="J30" s="124">
        <v>0</v>
      </c>
      <c r="K30" s="124">
        <v>0</v>
      </c>
      <c r="L30" s="124">
        <v>0</v>
      </c>
      <c r="M30" s="124">
        <v>0</v>
      </c>
      <c r="N30" s="94" t="s">
        <v>141</v>
      </c>
      <c r="O30" s="124">
        <v>2</v>
      </c>
      <c r="P30" s="124">
        <v>1</v>
      </c>
      <c r="Q30" s="124">
        <v>2</v>
      </c>
      <c r="R30" s="124">
        <v>27</v>
      </c>
      <c r="S30" s="124">
        <v>29</v>
      </c>
      <c r="T30" s="94">
        <v>29</v>
      </c>
      <c r="U30" s="124">
        <v>4</v>
      </c>
      <c r="V30" s="124">
        <v>4</v>
      </c>
      <c r="W30" s="124">
        <v>185</v>
      </c>
      <c r="X30" s="124">
        <v>83</v>
      </c>
      <c r="Y30" s="124">
        <v>268</v>
      </c>
      <c r="Z30" s="94">
        <v>67</v>
      </c>
      <c r="AA30" s="124">
        <v>0</v>
      </c>
      <c r="AB30" s="124">
        <v>0</v>
      </c>
      <c r="AC30" s="124">
        <v>0</v>
      </c>
      <c r="AD30" s="124">
        <v>0</v>
      </c>
      <c r="AE30" s="124">
        <v>0</v>
      </c>
      <c r="AF30" s="94" t="s">
        <v>141</v>
      </c>
      <c r="AG30" s="124">
        <v>10</v>
      </c>
      <c r="AH30" s="124">
        <v>8</v>
      </c>
      <c r="AI30" s="124">
        <v>738</v>
      </c>
      <c r="AJ30" s="124">
        <v>275</v>
      </c>
      <c r="AK30" s="124">
        <v>1013</v>
      </c>
      <c r="AL30" s="94">
        <v>127</v>
      </c>
    </row>
    <row r="31" spans="1:38" s="87" customFormat="1" ht="21.75" customHeight="1">
      <c r="A31" s="90">
        <v>26</v>
      </c>
      <c r="B31" s="95" t="s">
        <v>23</v>
      </c>
      <c r="C31" s="124">
        <v>125</v>
      </c>
      <c r="D31" s="124">
        <v>87</v>
      </c>
      <c r="E31" s="124">
        <v>49614</v>
      </c>
      <c r="F31" s="124">
        <v>7663</v>
      </c>
      <c r="G31" s="124">
        <v>57277</v>
      </c>
      <c r="H31" s="94">
        <v>658</v>
      </c>
      <c r="I31" s="124">
        <v>8</v>
      </c>
      <c r="J31" s="124">
        <v>2</v>
      </c>
      <c r="K31" s="124">
        <v>244</v>
      </c>
      <c r="L31" s="124">
        <v>87</v>
      </c>
      <c r="M31" s="124">
        <v>331</v>
      </c>
      <c r="N31" s="94">
        <v>166</v>
      </c>
      <c r="O31" s="124">
        <v>40</v>
      </c>
      <c r="P31" s="124">
        <v>8</v>
      </c>
      <c r="Q31" s="124">
        <v>106</v>
      </c>
      <c r="R31" s="124">
        <v>1224</v>
      </c>
      <c r="S31" s="124">
        <v>1330</v>
      </c>
      <c r="T31" s="94">
        <v>166</v>
      </c>
      <c r="U31" s="124">
        <v>85</v>
      </c>
      <c r="V31" s="124">
        <v>66</v>
      </c>
      <c r="W31" s="124">
        <v>7675</v>
      </c>
      <c r="X31" s="124">
        <v>8209</v>
      </c>
      <c r="Y31" s="124">
        <v>15884</v>
      </c>
      <c r="Z31" s="94">
        <v>241</v>
      </c>
      <c r="AA31" s="124">
        <v>2</v>
      </c>
      <c r="AB31" s="124">
        <v>1</v>
      </c>
      <c r="AC31" s="124">
        <v>28</v>
      </c>
      <c r="AD31" s="124">
        <v>2</v>
      </c>
      <c r="AE31" s="124">
        <v>30</v>
      </c>
      <c r="AF31" s="94">
        <v>30</v>
      </c>
      <c r="AG31" s="124">
        <v>260</v>
      </c>
      <c r="AH31" s="124">
        <v>164</v>
      </c>
      <c r="AI31" s="124">
        <v>57667</v>
      </c>
      <c r="AJ31" s="124">
        <v>17185</v>
      </c>
      <c r="AK31" s="124">
        <v>74852</v>
      </c>
      <c r="AL31" s="94">
        <v>456</v>
      </c>
    </row>
    <row r="32" spans="1:38" s="87" customFormat="1" ht="21.75" customHeight="1">
      <c r="A32" s="90">
        <v>27</v>
      </c>
      <c r="B32" s="95" t="s">
        <v>24</v>
      </c>
      <c r="C32" s="124">
        <v>10</v>
      </c>
      <c r="D32" s="124">
        <v>9</v>
      </c>
      <c r="E32" s="124">
        <v>4539</v>
      </c>
      <c r="F32" s="124">
        <v>1369</v>
      </c>
      <c r="G32" s="124">
        <v>5908</v>
      </c>
      <c r="H32" s="94">
        <v>656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94" t="s">
        <v>141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94" t="s">
        <v>141</v>
      </c>
      <c r="U32" s="124">
        <v>46</v>
      </c>
      <c r="V32" s="124">
        <v>4</v>
      </c>
      <c r="W32" s="124">
        <v>113</v>
      </c>
      <c r="X32" s="124">
        <v>339</v>
      </c>
      <c r="Y32" s="124">
        <v>452</v>
      </c>
      <c r="Z32" s="94">
        <v>113</v>
      </c>
      <c r="AA32" s="124">
        <v>0</v>
      </c>
      <c r="AB32" s="124">
        <v>0</v>
      </c>
      <c r="AC32" s="124">
        <v>0</v>
      </c>
      <c r="AD32" s="124">
        <v>0</v>
      </c>
      <c r="AE32" s="124">
        <v>0</v>
      </c>
      <c r="AF32" s="94" t="s">
        <v>141</v>
      </c>
      <c r="AG32" s="124">
        <v>56</v>
      </c>
      <c r="AH32" s="124">
        <v>13</v>
      </c>
      <c r="AI32" s="124">
        <v>4652</v>
      </c>
      <c r="AJ32" s="124">
        <v>1708</v>
      </c>
      <c r="AK32" s="124">
        <v>6360</v>
      </c>
      <c r="AL32" s="94">
        <v>489</v>
      </c>
    </row>
    <row r="33" spans="1:39" s="87" customFormat="1" ht="21.75" customHeight="1">
      <c r="A33" s="90">
        <v>28</v>
      </c>
      <c r="B33" s="95" t="s">
        <v>25</v>
      </c>
      <c r="C33" s="124">
        <v>133</v>
      </c>
      <c r="D33" s="124">
        <v>123</v>
      </c>
      <c r="E33" s="124">
        <v>80402</v>
      </c>
      <c r="F33" s="124">
        <v>13032</v>
      </c>
      <c r="G33" s="124">
        <v>93434</v>
      </c>
      <c r="H33" s="94">
        <v>760</v>
      </c>
      <c r="I33" s="124">
        <v>2</v>
      </c>
      <c r="J33" s="124">
        <v>2</v>
      </c>
      <c r="K33" s="124">
        <v>101</v>
      </c>
      <c r="L33" s="124">
        <v>84</v>
      </c>
      <c r="M33" s="124">
        <v>185</v>
      </c>
      <c r="N33" s="94">
        <v>93</v>
      </c>
      <c r="O33" s="124">
        <v>152</v>
      </c>
      <c r="P33" s="124">
        <v>4</v>
      </c>
      <c r="Q33" s="124">
        <v>73</v>
      </c>
      <c r="R33" s="124">
        <v>1542</v>
      </c>
      <c r="S33" s="124">
        <v>1615</v>
      </c>
      <c r="T33" s="94">
        <v>404</v>
      </c>
      <c r="U33" s="124">
        <v>29</v>
      </c>
      <c r="V33" s="124">
        <v>14</v>
      </c>
      <c r="W33" s="124">
        <v>299</v>
      </c>
      <c r="X33" s="124">
        <v>1147</v>
      </c>
      <c r="Y33" s="124">
        <v>1446</v>
      </c>
      <c r="Z33" s="94">
        <v>103</v>
      </c>
      <c r="AA33" s="124">
        <v>3</v>
      </c>
      <c r="AB33" s="124">
        <v>1</v>
      </c>
      <c r="AC33" s="124">
        <v>1465</v>
      </c>
      <c r="AD33" s="124">
        <v>59</v>
      </c>
      <c r="AE33" s="124">
        <v>1524</v>
      </c>
      <c r="AF33" s="94">
        <v>1524</v>
      </c>
      <c r="AG33" s="124">
        <v>319</v>
      </c>
      <c r="AH33" s="124">
        <v>144</v>
      </c>
      <c r="AI33" s="124">
        <v>82340</v>
      </c>
      <c r="AJ33" s="124">
        <v>15864</v>
      </c>
      <c r="AK33" s="124">
        <v>98204</v>
      </c>
      <c r="AL33" s="94">
        <v>682</v>
      </c>
    </row>
    <row r="34" spans="1:39" s="87" customFormat="1" ht="21.75" customHeight="1">
      <c r="A34" s="90">
        <v>29</v>
      </c>
      <c r="B34" s="95" t="s">
        <v>26</v>
      </c>
      <c r="C34" s="124">
        <v>182</v>
      </c>
      <c r="D34" s="124">
        <v>98</v>
      </c>
      <c r="E34" s="124">
        <v>31514</v>
      </c>
      <c r="F34" s="124">
        <v>4086</v>
      </c>
      <c r="G34" s="124">
        <v>35600</v>
      </c>
      <c r="H34" s="94">
        <v>363</v>
      </c>
      <c r="I34" s="124">
        <v>19</v>
      </c>
      <c r="J34" s="124">
        <v>5</v>
      </c>
      <c r="K34" s="124">
        <v>480</v>
      </c>
      <c r="L34" s="124">
        <v>234</v>
      </c>
      <c r="M34" s="124">
        <v>714</v>
      </c>
      <c r="N34" s="94">
        <v>143</v>
      </c>
      <c r="O34" s="124">
        <v>157</v>
      </c>
      <c r="P34" s="124">
        <v>3</v>
      </c>
      <c r="Q34" s="124">
        <v>161</v>
      </c>
      <c r="R34" s="124">
        <v>204</v>
      </c>
      <c r="S34" s="124">
        <v>365</v>
      </c>
      <c r="T34" s="94">
        <v>122</v>
      </c>
      <c r="U34" s="124">
        <v>199</v>
      </c>
      <c r="V34" s="124">
        <v>94</v>
      </c>
      <c r="W34" s="124">
        <v>4572</v>
      </c>
      <c r="X34" s="124">
        <v>6273</v>
      </c>
      <c r="Y34" s="124">
        <v>10845</v>
      </c>
      <c r="Z34" s="94">
        <v>115</v>
      </c>
      <c r="AA34" s="124">
        <v>5</v>
      </c>
      <c r="AB34" s="124">
        <v>1</v>
      </c>
      <c r="AC34" s="124">
        <v>123</v>
      </c>
      <c r="AD34" s="124">
        <v>36</v>
      </c>
      <c r="AE34" s="124">
        <v>159</v>
      </c>
      <c r="AF34" s="94">
        <v>159</v>
      </c>
      <c r="AG34" s="124">
        <v>562</v>
      </c>
      <c r="AH34" s="124">
        <v>201</v>
      </c>
      <c r="AI34" s="124">
        <v>36850</v>
      </c>
      <c r="AJ34" s="124">
        <v>10833</v>
      </c>
      <c r="AK34" s="124">
        <v>47683</v>
      </c>
      <c r="AL34" s="94">
        <v>237</v>
      </c>
    </row>
    <row r="35" spans="1:39" s="87" customFormat="1" ht="21.75" customHeight="1">
      <c r="A35" s="90">
        <v>30</v>
      </c>
      <c r="B35" s="95" t="s">
        <v>27</v>
      </c>
      <c r="C35" s="124">
        <v>2</v>
      </c>
      <c r="D35" s="124">
        <v>2</v>
      </c>
      <c r="E35" s="124">
        <v>517</v>
      </c>
      <c r="F35" s="124">
        <v>182</v>
      </c>
      <c r="G35" s="124">
        <v>699</v>
      </c>
      <c r="H35" s="94">
        <v>350</v>
      </c>
      <c r="I35" s="124">
        <v>0</v>
      </c>
      <c r="J35" s="124">
        <v>0</v>
      </c>
      <c r="K35" s="124">
        <v>0</v>
      </c>
      <c r="L35" s="124">
        <v>0</v>
      </c>
      <c r="M35" s="124">
        <v>0</v>
      </c>
      <c r="N35" s="94" t="s">
        <v>141</v>
      </c>
      <c r="O35" s="124">
        <v>1</v>
      </c>
      <c r="P35" s="124">
        <v>1</v>
      </c>
      <c r="Q35" s="124">
        <v>0</v>
      </c>
      <c r="R35" s="124">
        <v>124</v>
      </c>
      <c r="S35" s="124">
        <v>124</v>
      </c>
      <c r="T35" s="94">
        <v>124</v>
      </c>
      <c r="U35" s="124">
        <v>2</v>
      </c>
      <c r="V35" s="124">
        <v>0</v>
      </c>
      <c r="W35" s="124">
        <v>0</v>
      </c>
      <c r="X35" s="124">
        <v>0</v>
      </c>
      <c r="Y35" s="124">
        <v>0</v>
      </c>
      <c r="Z35" s="94" t="s">
        <v>141</v>
      </c>
      <c r="AA35" s="124">
        <v>0</v>
      </c>
      <c r="AB35" s="124">
        <v>0</v>
      </c>
      <c r="AC35" s="124">
        <v>0</v>
      </c>
      <c r="AD35" s="124">
        <v>0</v>
      </c>
      <c r="AE35" s="124">
        <v>0</v>
      </c>
      <c r="AF35" s="94" t="s">
        <v>141</v>
      </c>
      <c r="AG35" s="124">
        <v>5</v>
      </c>
      <c r="AH35" s="124">
        <v>3</v>
      </c>
      <c r="AI35" s="124">
        <v>517</v>
      </c>
      <c r="AJ35" s="124">
        <v>306</v>
      </c>
      <c r="AK35" s="124">
        <v>823</v>
      </c>
      <c r="AL35" s="94">
        <v>274</v>
      </c>
    </row>
    <row r="36" spans="1:39" s="87" customFormat="1" ht="21.75" customHeight="1">
      <c r="A36" s="90">
        <v>31</v>
      </c>
      <c r="B36" s="95" t="s">
        <v>28</v>
      </c>
      <c r="C36" s="124">
        <v>468</v>
      </c>
      <c r="D36" s="124">
        <v>468</v>
      </c>
      <c r="E36" s="124">
        <v>351426</v>
      </c>
      <c r="F36" s="124">
        <v>34879</v>
      </c>
      <c r="G36" s="124">
        <v>386305</v>
      </c>
      <c r="H36" s="94">
        <v>825</v>
      </c>
      <c r="I36" s="124">
        <v>8</v>
      </c>
      <c r="J36" s="124">
        <v>1</v>
      </c>
      <c r="K36" s="124">
        <v>60</v>
      </c>
      <c r="L36" s="124">
        <v>27</v>
      </c>
      <c r="M36" s="124">
        <v>87</v>
      </c>
      <c r="N36" s="94">
        <v>87</v>
      </c>
      <c r="O36" s="124">
        <v>122</v>
      </c>
      <c r="P36" s="124">
        <v>121</v>
      </c>
      <c r="Q36" s="124">
        <v>234</v>
      </c>
      <c r="R36" s="124">
        <v>10946</v>
      </c>
      <c r="S36" s="124">
        <v>11180</v>
      </c>
      <c r="T36" s="94">
        <v>92</v>
      </c>
      <c r="U36" s="124">
        <v>549</v>
      </c>
      <c r="V36" s="124">
        <v>546</v>
      </c>
      <c r="W36" s="124">
        <v>3160</v>
      </c>
      <c r="X36" s="124">
        <v>22257</v>
      </c>
      <c r="Y36" s="124">
        <v>25417</v>
      </c>
      <c r="Z36" s="94">
        <v>47</v>
      </c>
      <c r="AA36" s="124">
        <v>8</v>
      </c>
      <c r="AB36" s="124">
        <v>1</v>
      </c>
      <c r="AC36" s="124">
        <v>119</v>
      </c>
      <c r="AD36" s="124">
        <v>68</v>
      </c>
      <c r="AE36" s="124">
        <v>187</v>
      </c>
      <c r="AF36" s="94">
        <v>187</v>
      </c>
      <c r="AG36" s="124">
        <v>1155</v>
      </c>
      <c r="AH36" s="124">
        <v>1137</v>
      </c>
      <c r="AI36" s="124">
        <v>354999</v>
      </c>
      <c r="AJ36" s="124">
        <v>68177</v>
      </c>
      <c r="AK36" s="124">
        <v>423176</v>
      </c>
      <c r="AL36" s="94">
        <v>372</v>
      </c>
    </row>
    <row r="37" spans="1:39" s="87" customFormat="1" ht="21.75" customHeight="1">
      <c r="A37" s="103">
        <v>32</v>
      </c>
      <c r="B37" s="95" t="s">
        <v>29</v>
      </c>
      <c r="C37" s="124">
        <v>38</v>
      </c>
      <c r="D37" s="124">
        <v>38</v>
      </c>
      <c r="E37" s="124">
        <v>18359</v>
      </c>
      <c r="F37" s="124">
        <v>9020</v>
      </c>
      <c r="G37" s="124">
        <v>27379</v>
      </c>
      <c r="H37" s="94">
        <v>721</v>
      </c>
      <c r="I37" s="124">
        <v>2</v>
      </c>
      <c r="J37" s="124">
        <v>1</v>
      </c>
      <c r="K37" s="124">
        <v>80</v>
      </c>
      <c r="L37" s="124">
        <v>39</v>
      </c>
      <c r="M37" s="124">
        <v>119</v>
      </c>
      <c r="N37" s="94">
        <v>119</v>
      </c>
      <c r="O37" s="124">
        <v>123</v>
      </c>
      <c r="P37" s="124">
        <v>123</v>
      </c>
      <c r="Q37" s="124">
        <v>609</v>
      </c>
      <c r="R37" s="124">
        <v>16308</v>
      </c>
      <c r="S37" s="124">
        <v>16917</v>
      </c>
      <c r="T37" s="94">
        <v>138</v>
      </c>
      <c r="U37" s="124">
        <v>180</v>
      </c>
      <c r="V37" s="124">
        <v>80</v>
      </c>
      <c r="W37" s="124">
        <v>3604</v>
      </c>
      <c r="X37" s="124">
        <v>5445</v>
      </c>
      <c r="Y37" s="124">
        <v>9049</v>
      </c>
      <c r="Z37" s="94">
        <v>113</v>
      </c>
      <c r="AA37" s="124">
        <v>0</v>
      </c>
      <c r="AB37" s="124">
        <v>0</v>
      </c>
      <c r="AC37" s="124">
        <v>0</v>
      </c>
      <c r="AD37" s="124">
        <v>0</v>
      </c>
      <c r="AE37" s="124">
        <v>0</v>
      </c>
      <c r="AF37" s="94" t="s">
        <v>141</v>
      </c>
      <c r="AG37" s="124">
        <v>343</v>
      </c>
      <c r="AH37" s="124">
        <v>242</v>
      </c>
      <c r="AI37" s="124">
        <v>22652</v>
      </c>
      <c r="AJ37" s="124">
        <v>30812</v>
      </c>
      <c r="AK37" s="124">
        <v>53464</v>
      </c>
      <c r="AL37" s="94">
        <v>221</v>
      </c>
    </row>
    <row r="38" spans="1:39" s="87" customFormat="1" ht="21.75" customHeight="1">
      <c r="A38" s="90">
        <v>33</v>
      </c>
      <c r="B38" s="95" t="s">
        <v>30</v>
      </c>
      <c r="C38" s="124">
        <v>3</v>
      </c>
      <c r="D38" s="124">
        <v>1</v>
      </c>
      <c r="E38" s="124">
        <v>15</v>
      </c>
      <c r="F38" s="124">
        <v>1</v>
      </c>
      <c r="G38" s="124">
        <v>16</v>
      </c>
      <c r="H38" s="94">
        <v>16</v>
      </c>
      <c r="I38" s="124">
        <v>0</v>
      </c>
      <c r="J38" s="124">
        <v>0</v>
      </c>
      <c r="K38" s="124">
        <v>0</v>
      </c>
      <c r="L38" s="124">
        <v>0</v>
      </c>
      <c r="M38" s="124">
        <v>0</v>
      </c>
      <c r="N38" s="94" t="s">
        <v>141</v>
      </c>
      <c r="O38" s="124">
        <v>5</v>
      </c>
      <c r="P38" s="124">
        <v>3</v>
      </c>
      <c r="Q38" s="124">
        <v>208</v>
      </c>
      <c r="R38" s="124">
        <v>267</v>
      </c>
      <c r="S38" s="124">
        <v>475</v>
      </c>
      <c r="T38" s="94">
        <v>158</v>
      </c>
      <c r="U38" s="124">
        <v>4</v>
      </c>
      <c r="V38" s="124">
        <v>4</v>
      </c>
      <c r="W38" s="124">
        <v>39</v>
      </c>
      <c r="X38" s="124">
        <v>14</v>
      </c>
      <c r="Y38" s="124">
        <v>53</v>
      </c>
      <c r="Z38" s="94">
        <v>13</v>
      </c>
      <c r="AA38" s="124">
        <v>0</v>
      </c>
      <c r="AB38" s="124">
        <v>0</v>
      </c>
      <c r="AC38" s="124">
        <v>0</v>
      </c>
      <c r="AD38" s="124">
        <v>0</v>
      </c>
      <c r="AE38" s="124">
        <v>0</v>
      </c>
      <c r="AF38" s="94" t="s">
        <v>141</v>
      </c>
      <c r="AG38" s="124">
        <v>12</v>
      </c>
      <c r="AH38" s="124">
        <v>8</v>
      </c>
      <c r="AI38" s="124">
        <v>262</v>
      </c>
      <c r="AJ38" s="124">
        <v>282</v>
      </c>
      <c r="AK38" s="124">
        <v>544</v>
      </c>
      <c r="AL38" s="94">
        <v>68</v>
      </c>
    </row>
    <row r="39" spans="1:39" s="87" customFormat="1" ht="21.75" customHeight="1">
      <c r="A39" s="103">
        <v>34</v>
      </c>
      <c r="B39" s="95" t="s">
        <v>31</v>
      </c>
      <c r="C39" s="124">
        <v>297</v>
      </c>
      <c r="D39" s="124">
        <v>59</v>
      </c>
      <c r="E39" s="124">
        <v>26163</v>
      </c>
      <c r="F39" s="124">
        <v>6664</v>
      </c>
      <c r="G39" s="124">
        <v>32827</v>
      </c>
      <c r="H39" s="94">
        <v>556</v>
      </c>
      <c r="I39" s="124">
        <v>115</v>
      </c>
      <c r="J39" s="124">
        <v>10</v>
      </c>
      <c r="K39" s="124">
        <v>1093</v>
      </c>
      <c r="L39" s="124">
        <v>508</v>
      </c>
      <c r="M39" s="124">
        <v>1601</v>
      </c>
      <c r="N39" s="94">
        <v>160</v>
      </c>
      <c r="O39" s="124">
        <v>167</v>
      </c>
      <c r="P39" s="124">
        <v>68</v>
      </c>
      <c r="Q39" s="124">
        <v>2548</v>
      </c>
      <c r="R39" s="124">
        <v>13038</v>
      </c>
      <c r="S39" s="124">
        <v>15586</v>
      </c>
      <c r="T39" s="94">
        <v>229</v>
      </c>
      <c r="U39" s="124">
        <v>116</v>
      </c>
      <c r="V39" s="124">
        <v>76</v>
      </c>
      <c r="W39" s="124">
        <v>36519</v>
      </c>
      <c r="X39" s="124">
        <v>44716</v>
      </c>
      <c r="Y39" s="124">
        <v>81235</v>
      </c>
      <c r="Z39" s="94">
        <v>1069</v>
      </c>
      <c r="AA39" s="124">
        <v>12</v>
      </c>
      <c r="AB39" s="124">
        <v>1</v>
      </c>
      <c r="AC39" s="124">
        <v>580</v>
      </c>
      <c r="AD39" s="124">
        <v>190</v>
      </c>
      <c r="AE39" s="124">
        <v>770</v>
      </c>
      <c r="AF39" s="94">
        <v>770</v>
      </c>
      <c r="AG39" s="124">
        <v>707</v>
      </c>
      <c r="AH39" s="124">
        <v>214</v>
      </c>
      <c r="AI39" s="124">
        <v>66903</v>
      </c>
      <c r="AJ39" s="124">
        <v>65116</v>
      </c>
      <c r="AK39" s="124">
        <v>132019</v>
      </c>
      <c r="AL39" s="94">
        <v>617</v>
      </c>
    </row>
    <row r="40" spans="1:39" s="87" customFormat="1" ht="21.75" customHeight="1">
      <c r="A40" s="90">
        <v>35</v>
      </c>
      <c r="B40" s="95" t="s">
        <v>32</v>
      </c>
      <c r="C40" s="124">
        <v>70</v>
      </c>
      <c r="D40" s="124">
        <v>58</v>
      </c>
      <c r="E40" s="124">
        <v>13510</v>
      </c>
      <c r="F40" s="124">
        <v>4478</v>
      </c>
      <c r="G40" s="124">
        <v>17988</v>
      </c>
      <c r="H40" s="94">
        <v>310</v>
      </c>
      <c r="I40" s="124">
        <v>3</v>
      </c>
      <c r="J40" s="124">
        <v>1</v>
      </c>
      <c r="K40" s="124">
        <v>88</v>
      </c>
      <c r="L40" s="124">
        <v>28</v>
      </c>
      <c r="M40" s="124">
        <v>116</v>
      </c>
      <c r="N40" s="94">
        <v>116</v>
      </c>
      <c r="O40" s="124">
        <v>9</v>
      </c>
      <c r="P40" s="124">
        <v>4</v>
      </c>
      <c r="Q40" s="124">
        <v>172</v>
      </c>
      <c r="R40" s="124">
        <v>756</v>
      </c>
      <c r="S40" s="124">
        <v>928</v>
      </c>
      <c r="T40" s="94">
        <v>232</v>
      </c>
      <c r="U40" s="124">
        <v>17</v>
      </c>
      <c r="V40" s="124">
        <v>13</v>
      </c>
      <c r="W40" s="124">
        <v>1012</v>
      </c>
      <c r="X40" s="124">
        <v>674</v>
      </c>
      <c r="Y40" s="124">
        <v>1686</v>
      </c>
      <c r="Z40" s="94">
        <v>130</v>
      </c>
      <c r="AA40" s="124">
        <v>2</v>
      </c>
      <c r="AB40" s="124">
        <v>1</v>
      </c>
      <c r="AC40" s="124">
        <v>40</v>
      </c>
      <c r="AD40" s="124">
        <v>1</v>
      </c>
      <c r="AE40" s="124">
        <v>41</v>
      </c>
      <c r="AF40" s="94">
        <v>41</v>
      </c>
      <c r="AG40" s="124">
        <v>101</v>
      </c>
      <c r="AH40" s="124">
        <v>77</v>
      </c>
      <c r="AI40" s="124">
        <v>14822</v>
      </c>
      <c r="AJ40" s="124">
        <v>5937</v>
      </c>
      <c r="AK40" s="124">
        <v>20759</v>
      </c>
      <c r="AL40" s="94">
        <v>270</v>
      </c>
    </row>
    <row r="41" spans="1:39" s="87" customFormat="1" ht="21.75" customHeight="1">
      <c r="A41" s="103">
        <v>36</v>
      </c>
      <c r="B41" s="95" t="s">
        <v>33</v>
      </c>
      <c r="C41" s="124">
        <v>92</v>
      </c>
      <c r="D41" s="124">
        <v>78</v>
      </c>
      <c r="E41" s="124">
        <v>39084</v>
      </c>
      <c r="F41" s="124">
        <v>5785</v>
      </c>
      <c r="G41" s="124">
        <v>44869</v>
      </c>
      <c r="H41" s="94">
        <v>575</v>
      </c>
      <c r="I41" s="124">
        <v>11</v>
      </c>
      <c r="J41" s="124">
        <v>0</v>
      </c>
      <c r="K41" s="124">
        <v>0</v>
      </c>
      <c r="L41" s="124">
        <v>0</v>
      </c>
      <c r="M41" s="124">
        <v>0</v>
      </c>
      <c r="N41" s="94" t="s">
        <v>141</v>
      </c>
      <c r="O41" s="124">
        <v>52</v>
      </c>
      <c r="P41" s="124">
        <v>24</v>
      </c>
      <c r="Q41" s="124">
        <v>124</v>
      </c>
      <c r="R41" s="124">
        <v>2681</v>
      </c>
      <c r="S41" s="124">
        <v>2805</v>
      </c>
      <c r="T41" s="94">
        <v>117</v>
      </c>
      <c r="U41" s="124">
        <v>84</v>
      </c>
      <c r="V41" s="124">
        <v>75</v>
      </c>
      <c r="W41" s="124">
        <v>6544</v>
      </c>
      <c r="X41" s="124">
        <v>3328</v>
      </c>
      <c r="Y41" s="124">
        <v>9872</v>
      </c>
      <c r="Z41" s="94">
        <v>132</v>
      </c>
      <c r="AA41" s="124">
        <v>10</v>
      </c>
      <c r="AB41" s="124">
        <v>2</v>
      </c>
      <c r="AC41" s="124">
        <v>2737</v>
      </c>
      <c r="AD41" s="124">
        <v>452</v>
      </c>
      <c r="AE41" s="124">
        <v>3189</v>
      </c>
      <c r="AF41" s="94">
        <v>1595</v>
      </c>
      <c r="AG41" s="124">
        <v>249</v>
      </c>
      <c r="AH41" s="124">
        <v>179</v>
      </c>
      <c r="AI41" s="124">
        <v>48489</v>
      </c>
      <c r="AJ41" s="124">
        <v>12246</v>
      </c>
      <c r="AK41" s="124">
        <v>60735</v>
      </c>
      <c r="AL41" s="94">
        <v>339</v>
      </c>
    </row>
    <row r="42" spans="1:39" s="96" customFormat="1" ht="21.75" customHeight="1">
      <c r="A42" s="420" t="s">
        <v>49</v>
      </c>
      <c r="B42" s="420"/>
      <c r="C42" s="95">
        <f>SUM(C6:C41)</f>
        <v>3465</v>
      </c>
      <c r="D42" s="95">
        <f t="shared" ref="D42:AJ42" si="0">SUM(D6:D41)</f>
        <v>2244</v>
      </c>
      <c r="E42" s="95">
        <f t="shared" si="0"/>
        <v>1132930</v>
      </c>
      <c r="F42" s="95">
        <f t="shared" si="0"/>
        <v>238348</v>
      </c>
      <c r="G42" s="95">
        <f t="shared" si="0"/>
        <v>1371278</v>
      </c>
      <c r="H42" s="95">
        <f t="shared" ref="H42" si="1">IF(D42=0,"",ROUND(G42/D42,0))</f>
        <v>611</v>
      </c>
      <c r="I42" s="95">
        <f>SUM(I6:I41)</f>
        <v>391</v>
      </c>
      <c r="J42" s="95">
        <f>SUM(J6:J41)</f>
        <v>83</v>
      </c>
      <c r="K42" s="95">
        <f t="shared" si="0"/>
        <v>12375</v>
      </c>
      <c r="L42" s="95">
        <f t="shared" si="0"/>
        <v>6571</v>
      </c>
      <c r="M42" s="95">
        <f>SUM(M6:M41)</f>
        <v>18946</v>
      </c>
      <c r="N42" s="95">
        <f t="shared" ref="N42" si="2">IF(J42=0,"",ROUND(M42/J42,0))</f>
        <v>228</v>
      </c>
      <c r="O42" s="95">
        <f t="shared" si="0"/>
        <v>2682</v>
      </c>
      <c r="P42" s="95">
        <f t="shared" si="0"/>
        <v>1367</v>
      </c>
      <c r="Q42" s="95">
        <f t="shared" si="0"/>
        <v>20566</v>
      </c>
      <c r="R42" s="95">
        <f t="shared" si="0"/>
        <v>138895</v>
      </c>
      <c r="S42" s="95">
        <f>SUM(S6:S41)</f>
        <v>159461</v>
      </c>
      <c r="T42" s="95">
        <f t="shared" ref="T42" si="3">IF(P42=0,"",ROUND(S42/P42,0))</f>
        <v>117</v>
      </c>
      <c r="U42" s="95">
        <f t="shared" si="0"/>
        <v>4895</v>
      </c>
      <c r="V42" s="95">
        <f t="shared" si="0"/>
        <v>3167</v>
      </c>
      <c r="W42" s="95">
        <f t="shared" si="0"/>
        <v>122473</v>
      </c>
      <c r="X42" s="95">
        <f t="shared" si="0"/>
        <v>206286</v>
      </c>
      <c r="Y42" s="95">
        <f>SUM(Y6:Y41)</f>
        <v>328759</v>
      </c>
      <c r="Z42" s="95">
        <f t="shared" ref="Z42" si="4">IF(V42=0,"",ROUND(Y42/V42,0))</f>
        <v>104</v>
      </c>
      <c r="AA42" s="95">
        <f t="shared" si="0"/>
        <v>132</v>
      </c>
      <c r="AB42" s="95">
        <f t="shared" si="0"/>
        <v>19</v>
      </c>
      <c r="AC42" s="95">
        <f t="shared" si="0"/>
        <v>9918</v>
      </c>
      <c r="AD42" s="95">
        <f t="shared" si="0"/>
        <v>2408</v>
      </c>
      <c r="AE42" s="95">
        <f>SUM(AE6:AE41)</f>
        <v>12326</v>
      </c>
      <c r="AF42" s="95">
        <f t="shared" ref="AF42" si="5">IF(AB42=0,"",ROUND(AE42/AB42,0))</f>
        <v>649</v>
      </c>
      <c r="AG42" s="95">
        <f t="shared" si="0"/>
        <v>11565</v>
      </c>
      <c r="AH42" s="95">
        <f t="shared" si="0"/>
        <v>6880</v>
      </c>
      <c r="AI42" s="95">
        <f t="shared" si="0"/>
        <v>1298262</v>
      </c>
      <c r="AJ42" s="95">
        <f t="shared" si="0"/>
        <v>592508</v>
      </c>
      <c r="AK42" s="95">
        <f>SUM(AK6:AK41)</f>
        <v>1890770</v>
      </c>
      <c r="AL42" s="95">
        <f t="shared" ref="AL42" si="6">IF(AH42=0,"",ROUND(AK42/AH42,0))</f>
        <v>275</v>
      </c>
      <c r="AM42" s="87"/>
    </row>
  </sheetData>
  <mergeCells count="27">
    <mergeCell ref="AI3:AK3"/>
    <mergeCell ref="AL3:AL4"/>
    <mergeCell ref="AA2:AF2"/>
    <mergeCell ref="AG2:AL2"/>
    <mergeCell ref="C3:D3"/>
    <mergeCell ref="E3:G3"/>
    <mergeCell ref="H3:H4"/>
    <mergeCell ref="I3:J3"/>
    <mergeCell ref="K3:M3"/>
    <mergeCell ref="N3:N4"/>
    <mergeCell ref="O3:P3"/>
    <mergeCell ref="Q3:S3"/>
    <mergeCell ref="C2:H2"/>
    <mergeCell ref="I2:N2"/>
    <mergeCell ref="O2:T2"/>
    <mergeCell ref="U2:Z2"/>
    <mergeCell ref="A42:B42"/>
    <mergeCell ref="AA3:AB3"/>
    <mergeCell ref="AC3:AE3"/>
    <mergeCell ref="AF3:AF4"/>
    <mergeCell ref="AG3:AH3"/>
    <mergeCell ref="A2:A4"/>
    <mergeCell ref="B2:B4"/>
    <mergeCell ref="T3:T4"/>
    <mergeCell ref="U3:V3"/>
    <mergeCell ref="W3:Y3"/>
    <mergeCell ref="Z3:Z4"/>
  </mergeCells>
  <pageMargins left="0.43307086614173229" right="0.19685039370078741" top="0.51181102362204722" bottom="0.27559055118110237" header="0.19685039370078741" footer="0.15748031496062992"/>
  <pageSetup paperSize="9" scale="83" firstPageNumber="24" orientation="portrait" useFirstPageNumber="1" horizontalDpi="4294967294" verticalDpi="4294967294" r:id="rId1"/>
  <headerFooter>
    <oddFooter>&amp;L&amp;"Arial,Italic"&amp;9AISHE 2012-13&amp;CT-&amp;P</oddFooter>
  </headerFooter>
  <colBreaks count="2" manualBreakCount="2">
    <brk id="14" max="38" man="1"/>
    <brk id="26" max="4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H41"/>
  <sheetViews>
    <sheetView view="pageBreakPreview" topLeftCell="A28" zoomScaleSheetLayoutView="100" workbookViewId="0">
      <selection activeCell="H49" sqref="H49"/>
    </sheetView>
  </sheetViews>
  <sheetFormatPr defaultRowHeight="15.75"/>
  <cols>
    <col min="1" max="1" width="5.140625" style="68" customWidth="1"/>
    <col min="2" max="2" width="29" style="68" customWidth="1"/>
    <col min="3" max="5" width="9.85546875" style="68" customWidth="1"/>
    <col min="6" max="8" width="10.28515625" style="68" customWidth="1"/>
    <col min="9" max="16384" width="9.140625" style="68"/>
  </cols>
  <sheetData>
    <row r="1" spans="1:8" s="125" customFormat="1" ht="27" customHeight="1">
      <c r="A1" s="115" t="s">
        <v>142</v>
      </c>
      <c r="C1" s="115"/>
      <c r="F1" s="115"/>
    </row>
    <row r="2" spans="1:8" s="71" customFormat="1" ht="24.75" customHeight="1">
      <c r="A2" s="414" t="s">
        <v>108</v>
      </c>
      <c r="B2" s="416" t="s">
        <v>36</v>
      </c>
      <c r="C2" s="410" t="s">
        <v>111</v>
      </c>
      <c r="D2" s="411"/>
      <c r="E2" s="412"/>
      <c r="F2" s="410" t="s">
        <v>112</v>
      </c>
      <c r="G2" s="411"/>
      <c r="H2" s="412"/>
    </row>
    <row r="3" spans="1:8" s="73" customFormat="1" ht="24.75" customHeight="1">
      <c r="A3" s="415"/>
      <c r="B3" s="416"/>
      <c r="C3" s="81" t="s">
        <v>117</v>
      </c>
      <c r="D3" s="81" t="s">
        <v>118</v>
      </c>
      <c r="E3" s="81" t="s">
        <v>104</v>
      </c>
      <c r="F3" s="81" t="s">
        <v>117</v>
      </c>
      <c r="G3" s="81" t="s">
        <v>118</v>
      </c>
      <c r="H3" s="81" t="s">
        <v>104</v>
      </c>
    </row>
    <row r="4" spans="1:8" s="73" customFormat="1" ht="14.25" customHeight="1">
      <c r="A4" s="62">
        <v>1</v>
      </c>
      <c r="B4" s="62">
        <v>2</v>
      </c>
      <c r="C4" s="62">
        <v>3</v>
      </c>
      <c r="D4" s="62">
        <v>4</v>
      </c>
      <c r="E4" s="62">
        <v>5</v>
      </c>
      <c r="F4" s="62">
        <v>6</v>
      </c>
      <c r="G4" s="62">
        <v>7</v>
      </c>
      <c r="H4" s="62">
        <v>8</v>
      </c>
    </row>
    <row r="5" spans="1:8" s="73" customFormat="1" ht="20.25" customHeight="1">
      <c r="A5" s="75">
        <v>1</v>
      </c>
      <c r="B5" s="76" t="s">
        <v>0</v>
      </c>
      <c r="C5" s="78">
        <v>33</v>
      </c>
      <c r="D5" s="78">
        <v>126</v>
      </c>
      <c r="E5" s="78">
        <v>159</v>
      </c>
      <c r="F5" s="78">
        <v>1019</v>
      </c>
      <c r="G5" s="78">
        <v>1334</v>
      </c>
      <c r="H5" s="78">
        <v>2353</v>
      </c>
    </row>
    <row r="6" spans="1:8" s="73" customFormat="1" ht="20.25" customHeight="1">
      <c r="A6" s="75">
        <v>2</v>
      </c>
      <c r="B6" s="80" t="s">
        <v>1</v>
      </c>
      <c r="C6" s="78">
        <v>66984</v>
      </c>
      <c r="D6" s="78">
        <v>43859</v>
      </c>
      <c r="E6" s="78">
        <v>110843</v>
      </c>
      <c r="F6" s="78">
        <v>510807</v>
      </c>
      <c r="G6" s="78">
        <v>392158</v>
      </c>
      <c r="H6" s="78">
        <v>902965</v>
      </c>
    </row>
    <row r="7" spans="1:8" s="73" customFormat="1" ht="20.25" customHeight="1">
      <c r="A7" s="75">
        <v>3</v>
      </c>
      <c r="B7" s="80" t="s">
        <v>2</v>
      </c>
      <c r="C7" s="78">
        <v>24</v>
      </c>
      <c r="D7" s="78">
        <v>33</v>
      </c>
      <c r="E7" s="78">
        <v>57</v>
      </c>
      <c r="F7" s="78">
        <v>10234</v>
      </c>
      <c r="G7" s="78">
        <v>10576</v>
      </c>
      <c r="H7" s="78">
        <v>20810</v>
      </c>
    </row>
    <row r="8" spans="1:8" s="73" customFormat="1" ht="20.25" customHeight="1">
      <c r="A8" s="75">
        <v>4</v>
      </c>
      <c r="B8" s="80" t="s">
        <v>3</v>
      </c>
      <c r="C8" s="78">
        <v>1912</v>
      </c>
      <c r="D8" s="78">
        <v>2510</v>
      </c>
      <c r="E8" s="78">
        <v>4422</v>
      </c>
      <c r="F8" s="78">
        <v>168867</v>
      </c>
      <c r="G8" s="78">
        <v>178399</v>
      </c>
      <c r="H8" s="78">
        <v>347266</v>
      </c>
    </row>
    <row r="9" spans="1:8" s="73" customFormat="1" ht="20.25" customHeight="1">
      <c r="A9" s="75">
        <v>5</v>
      </c>
      <c r="B9" s="80" t="s">
        <v>4</v>
      </c>
      <c r="C9" s="78">
        <v>23871</v>
      </c>
      <c r="D9" s="78">
        <v>16559</v>
      </c>
      <c r="E9" s="78">
        <v>40430</v>
      </c>
      <c r="F9" s="78">
        <v>677289</v>
      </c>
      <c r="G9" s="78">
        <v>490180</v>
      </c>
      <c r="H9" s="78">
        <v>1167469</v>
      </c>
    </row>
    <row r="10" spans="1:8" s="73" customFormat="1" ht="20.25" customHeight="1">
      <c r="A10" s="75">
        <v>6</v>
      </c>
      <c r="B10" s="80" t="s">
        <v>5</v>
      </c>
      <c r="C10" s="78">
        <v>1361</v>
      </c>
      <c r="D10" s="78">
        <v>2746</v>
      </c>
      <c r="E10" s="78">
        <v>4107</v>
      </c>
      <c r="F10" s="78">
        <v>16336</v>
      </c>
      <c r="G10" s="78">
        <v>14713</v>
      </c>
      <c r="H10" s="78">
        <v>31049</v>
      </c>
    </row>
    <row r="11" spans="1:8" s="73" customFormat="1" ht="20.25" customHeight="1">
      <c r="A11" s="75">
        <v>7</v>
      </c>
      <c r="B11" s="80" t="s">
        <v>6</v>
      </c>
      <c r="C11" s="78">
        <v>11496</v>
      </c>
      <c r="D11" s="78">
        <v>15119</v>
      </c>
      <c r="E11" s="78">
        <v>26615</v>
      </c>
      <c r="F11" s="78">
        <v>129259</v>
      </c>
      <c r="G11" s="78">
        <v>123826</v>
      </c>
      <c r="H11" s="78">
        <v>253085</v>
      </c>
    </row>
    <row r="12" spans="1:8" s="73" customFormat="1" ht="20.25" customHeight="1">
      <c r="A12" s="75">
        <v>8</v>
      </c>
      <c r="B12" s="80" t="s">
        <v>7</v>
      </c>
      <c r="C12" s="78">
        <v>60</v>
      </c>
      <c r="D12" s="78">
        <v>63</v>
      </c>
      <c r="E12" s="78">
        <v>123</v>
      </c>
      <c r="F12" s="78">
        <v>1207</v>
      </c>
      <c r="G12" s="78">
        <v>1190</v>
      </c>
      <c r="H12" s="78">
        <v>2397</v>
      </c>
    </row>
    <row r="13" spans="1:8" s="73" customFormat="1" ht="20.25" customHeight="1">
      <c r="A13" s="75">
        <v>9</v>
      </c>
      <c r="B13" s="80" t="s">
        <v>81</v>
      </c>
      <c r="C13" s="78">
        <v>0</v>
      </c>
      <c r="D13" s="78">
        <v>0</v>
      </c>
      <c r="E13" s="78">
        <v>0</v>
      </c>
      <c r="F13" s="78">
        <v>378</v>
      </c>
      <c r="G13" s="78">
        <v>724</v>
      </c>
      <c r="H13" s="78">
        <v>1102</v>
      </c>
    </row>
    <row r="14" spans="1:8" s="73" customFormat="1" ht="20.25" customHeight="1">
      <c r="A14" s="75">
        <v>10</v>
      </c>
      <c r="B14" s="80" t="s">
        <v>8</v>
      </c>
      <c r="C14" s="78">
        <v>5591</v>
      </c>
      <c r="D14" s="78">
        <v>6824</v>
      </c>
      <c r="E14" s="78">
        <v>12415</v>
      </c>
      <c r="F14" s="78">
        <v>99264</v>
      </c>
      <c r="G14" s="78">
        <v>99983</v>
      </c>
      <c r="H14" s="78">
        <v>199247</v>
      </c>
    </row>
    <row r="15" spans="1:8" s="73" customFormat="1" ht="20.25" customHeight="1">
      <c r="A15" s="75">
        <v>11</v>
      </c>
      <c r="B15" s="80" t="s">
        <v>9</v>
      </c>
      <c r="C15" s="78">
        <v>457</v>
      </c>
      <c r="D15" s="78">
        <v>766</v>
      </c>
      <c r="E15" s="78">
        <v>1223</v>
      </c>
      <c r="F15" s="78">
        <v>10742</v>
      </c>
      <c r="G15" s="78">
        <v>16204</v>
      </c>
      <c r="H15" s="78">
        <v>26946</v>
      </c>
    </row>
    <row r="16" spans="1:8" s="73" customFormat="1" ht="20.25" customHeight="1">
      <c r="A16" s="75">
        <v>12</v>
      </c>
      <c r="B16" s="80" t="s">
        <v>10</v>
      </c>
      <c r="C16" s="78">
        <v>35510</v>
      </c>
      <c r="D16" s="78">
        <v>32741</v>
      </c>
      <c r="E16" s="78">
        <v>68251</v>
      </c>
      <c r="F16" s="78">
        <v>487318</v>
      </c>
      <c r="G16" s="78">
        <v>382062</v>
      </c>
      <c r="H16" s="78">
        <v>869380</v>
      </c>
    </row>
    <row r="17" spans="1:8" s="73" customFormat="1" ht="20.25" customHeight="1">
      <c r="A17" s="75">
        <v>13</v>
      </c>
      <c r="B17" s="80" t="s">
        <v>11</v>
      </c>
      <c r="C17" s="78">
        <v>19217</v>
      </c>
      <c r="D17" s="78">
        <v>33224</v>
      </c>
      <c r="E17" s="78">
        <v>52441</v>
      </c>
      <c r="F17" s="78">
        <v>341942</v>
      </c>
      <c r="G17" s="78">
        <v>298808</v>
      </c>
      <c r="H17" s="78">
        <v>640750</v>
      </c>
    </row>
    <row r="18" spans="1:8" s="73" customFormat="1" ht="20.25" customHeight="1">
      <c r="A18" s="75">
        <v>14</v>
      </c>
      <c r="B18" s="80" t="s">
        <v>12</v>
      </c>
      <c r="C18" s="78">
        <v>1785</v>
      </c>
      <c r="D18" s="78">
        <v>3654</v>
      </c>
      <c r="E18" s="78">
        <v>5439</v>
      </c>
      <c r="F18" s="78">
        <v>52482</v>
      </c>
      <c r="G18" s="78">
        <v>69198</v>
      </c>
      <c r="H18" s="78">
        <v>121680</v>
      </c>
    </row>
    <row r="19" spans="1:8" s="73" customFormat="1" ht="20.25" customHeight="1">
      <c r="A19" s="75">
        <v>15</v>
      </c>
      <c r="B19" s="80" t="s">
        <v>13</v>
      </c>
      <c r="C19" s="78">
        <v>2167</v>
      </c>
      <c r="D19" s="78">
        <v>2236</v>
      </c>
      <c r="E19" s="78">
        <v>4403</v>
      </c>
      <c r="F19" s="78">
        <v>121790</v>
      </c>
      <c r="G19" s="78">
        <v>135420</v>
      </c>
      <c r="H19" s="78">
        <v>257210</v>
      </c>
    </row>
    <row r="20" spans="1:8" s="73" customFormat="1" ht="20.25" customHeight="1">
      <c r="A20" s="75">
        <v>16</v>
      </c>
      <c r="B20" s="80" t="s">
        <v>14</v>
      </c>
      <c r="C20" s="78">
        <v>6567</v>
      </c>
      <c r="D20" s="78">
        <v>7358</v>
      </c>
      <c r="E20" s="78">
        <v>13925</v>
      </c>
      <c r="F20" s="78">
        <v>180382</v>
      </c>
      <c r="G20" s="78">
        <v>180424</v>
      </c>
      <c r="H20" s="78">
        <v>360806</v>
      </c>
    </row>
    <row r="21" spans="1:8" s="73" customFormat="1" ht="20.25" customHeight="1">
      <c r="A21" s="75">
        <v>17</v>
      </c>
      <c r="B21" s="80" t="s">
        <v>15</v>
      </c>
      <c r="C21" s="78">
        <v>49500</v>
      </c>
      <c r="D21" s="78">
        <v>39914</v>
      </c>
      <c r="E21" s="78">
        <v>89414</v>
      </c>
      <c r="F21" s="78">
        <v>611342</v>
      </c>
      <c r="G21" s="78">
        <v>570850</v>
      </c>
      <c r="H21" s="78">
        <v>1182192</v>
      </c>
    </row>
    <row r="22" spans="1:8" s="73" customFormat="1" ht="20.25" customHeight="1">
      <c r="A22" s="75">
        <v>18</v>
      </c>
      <c r="B22" s="80" t="s">
        <v>16</v>
      </c>
      <c r="C22" s="78">
        <v>16326</v>
      </c>
      <c r="D22" s="78">
        <v>37829</v>
      </c>
      <c r="E22" s="78">
        <v>54155</v>
      </c>
      <c r="F22" s="78">
        <v>180940</v>
      </c>
      <c r="G22" s="78">
        <v>274863</v>
      </c>
      <c r="H22" s="78">
        <v>455803</v>
      </c>
    </row>
    <row r="23" spans="1:8" s="73" customFormat="1" ht="20.25" customHeight="1">
      <c r="A23" s="75">
        <v>19</v>
      </c>
      <c r="B23" s="80" t="s">
        <v>82</v>
      </c>
      <c r="C23" s="78">
        <v>0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</row>
    <row r="24" spans="1:8" s="73" customFormat="1" ht="20.25" customHeight="1">
      <c r="A24" s="75">
        <v>20</v>
      </c>
      <c r="B24" s="80" t="s">
        <v>17</v>
      </c>
      <c r="C24" s="78">
        <v>76315</v>
      </c>
      <c r="D24" s="78">
        <v>68028</v>
      </c>
      <c r="E24" s="78">
        <v>144343</v>
      </c>
      <c r="F24" s="78">
        <v>598398</v>
      </c>
      <c r="G24" s="78">
        <v>432570</v>
      </c>
      <c r="H24" s="78">
        <v>1030968</v>
      </c>
    </row>
    <row r="25" spans="1:8" s="73" customFormat="1" ht="20.25" customHeight="1">
      <c r="A25" s="75">
        <v>21</v>
      </c>
      <c r="B25" s="80" t="s">
        <v>18</v>
      </c>
      <c r="C25" s="78">
        <v>97180</v>
      </c>
      <c r="D25" s="78">
        <v>85198</v>
      </c>
      <c r="E25" s="78">
        <v>182378</v>
      </c>
      <c r="F25" s="78">
        <v>1039386</v>
      </c>
      <c r="G25" s="78">
        <v>842666</v>
      </c>
      <c r="H25" s="78">
        <v>1882052</v>
      </c>
    </row>
    <row r="26" spans="1:8" s="73" customFormat="1" ht="20.25" customHeight="1">
      <c r="A26" s="75">
        <v>22</v>
      </c>
      <c r="B26" s="80" t="s">
        <v>19</v>
      </c>
      <c r="C26" s="78">
        <v>359</v>
      </c>
      <c r="D26" s="78">
        <v>324</v>
      </c>
      <c r="E26" s="78">
        <v>683</v>
      </c>
      <c r="F26" s="78">
        <v>39000</v>
      </c>
      <c r="G26" s="78">
        <v>38755</v>
      </c>
      <c r="H26" s="78">
        <v>77755</v>
      </c>
    </row>
    <row r="27" spans="1:8" s="73" customFormat="1" ht="20.25" customHeight="1">
      <c r="A27" s="75">
        <v>23</v>
      </c>
      <c r="B27" s="80" t="s">
        <v>20</v>
      </c>
      <c r="C27" s="78">
        <v>221</v>
      </c>
      <c r="D27" s="78">
        <v>301</v>
      </c>
      <c r="E27" s="78">
        <v>522</v>
      </c>
      <c r="F27" s="78">
        <v>25515</v>
      </c>
      <c r="G27" s="78">
        <v>27191</v>
      </c>
      <c r="H27" s="78">
        <v>52706</v>
      </c>
    </row>
    <row r="28" spans="1:8" s="73" customFormat="1" ht="20.25" customHeight="1">
      <c r="A28" s="75">
        <v>24</v>
      </c>
      <c r="B28" s="80" t="s">
        <v>21</v>
      </c>
      <c r="C28" s="78">
        <v>98</v>
      </c>
      <c r="D28" s="78">
        <v>61</v>
      </c>
      <c r="E28" s="78">
        <v>159</v>
      </c>
      <c r="F28" s="78">
        <v>9812</v>
      </c>
      <c r="G28" s="78">
        <v>9689</v>
      </c>
      <c r="H28" s="78">
        <v>19501</v>
      </c>
    </row>
    <row r="29" spans="1:8" s="73" customFormat="1" ht="20.25" customHeight="1">
      <c r="A29" s="75">
        <v>25</v>
      </c>
      <c r="B29" s="80" t="s">
        <v>22</v>
      </c>
      <c r="C29" s="78">
        <v>0</v>
      </c>
      <c r="D29" s="78">
        <v>0</v>
      </c>
      <c r="E29" s="78">
        <v>0</v>
      </c>
      <c r="F29" s="78">
        <v>12411</v>
      </c>
      <c r="G29" s="78">
        <v>13072</v>
      </c>
      <c r="H29" s="78">
        <v>25483</v>
      </c>
    </row>
    <row r="30" spans="1:8" s="73" customFormat="1" ht="20.25" customHeight="1">
      <c r="A30" s="75">
        <v>26</v>
      </c>
      <c r="B30" s="80" t="s">
        <v>23</v>
      </c>
      <c r="C30" s="78">
        <v>13527</v>
      </c>
      <c r="D30" s="78">
        <v>9867</v>
      </c>
      <c r="E30" s="78">
        <v>23394</v>
      </c>
      <c r="F30" s="78">
        <v>313298</v>
      </c>
      <c r="G30" s="78">
        <v>268789</v>
      </c>
      <c r="H30" s="78">
        <v>582087</v>
      </c>
    </row>
    <row r="31" spans="1:8" s="73" customFormat="1" ht="20.25" customHeight="1">
      <c r="A31" s="75">
        <v>27</v>
      </c>
      <c r="B31" s="80" t="s">
        <v>24</v>
      </c>
      <c r="C31" s="78">
        <v>1476</v>
      </c>
      <c r="D31" s="78">
        <v>1904</v>
      </c>
      <c r="E31" s="78">
        <v>3380</v>
      </c>
      <c r="F31" s="78">
        <v>16189</v>
      </c>
      <c r="G31" s="78">
        <v>18647</v>
      </c>
      <c r="H31" s="78">
        <v>34836</v>
      </c>
    </row>
    <row r="32" spans="1:8" s="73" customFormat="1" ht="20.25" customHeight="1">
      <c r="A32" s="75">
        <v>28</v>
      </c>
      <c r="B32" s="80" t="s">
        <v>25</v>
      </c>
      <c r="C32" s="78">
        <v>17055</v>
      </c>
      <c r="D32" s="78">
        <v>42892</v>
      </c>
      <c r="E32" s="78">
        <v>59947</v>
      </c>
      <c r="F32" s="78">
        <v>233258</v>
      </c>
      <c r="G32" s="78">
        <v>272824</v>
      </c>
      <c r="H32" s="78">
        <v>506082</v>
      </c>
    </row>
    <row r="33" spans="1:8" s="73" customFormat="1" ht="20.25" customHeight="1">
      <c r="A33" s="75">
        <v>29</v>
      </c>
      <c r="B33" s="80" t="s">
        <v>26</v>
      </c>
      <c r="C33" s="78">
        <v>50724</v>
      </c>
      <c r="D33" s="78">
        <v>41178</v>
      </c>
      <c r="E33" s="78">
        <v>91902</v>
      </c>
      <c r="F33" s="78">
        <v>735872</v>
      </c>
      <c r="G33" s="78">
        <v>465168</v>
      </c>
      <c r="H33" s="78">
        <v>1201040</v>
      </c>
    </row>
    <row r="34" spans="1:8" s="73" customFormat="1" ht="20.25" customHeight="1">
      <c r="A34" s="75">
        <v>30</v>
      </c>
      <c r="B34" s="80" t="s">
        <v>27</v>
      </c>
      <c r="C34" s="78">
        <v>59</v>
      </c>
      <c r="D34" s="78">
        <v>35</v>
      </c>
      <c r="E34" s="78">
        <v>94</v>
      </c>
      <c r="F34" s="78">
        <v>2157</v>
      </c>
      <c r="G34" s="78">
        <v>2978</v>
      </c>
      <c r="H34" s="78">
        <v>5135</v>
      </c>
    </row>
    <row r="35" spans="1:8" s="73" customFormat="1" ht="20.25" customHeight="1">
      <c r="A35" s="75">
        <v>31</v>
      </c>
      <c r="B35" s="80" t="s">
        <v>28</v>
      </c>
      <c r="C35" s="78">
        <v>97226</v>
      </c>
      <c r="D35" s="78">
        <v>124150</v>
      </c>
      <c r="E35" s="78">
        <v>221376</v>
      </c>
      <c r="F35" s="78">
        <v>791955</v>
      </c>
      <c r="G35" s="78">
        <v>862916</v>
      </c>
      <c r="H35" s="78">
        <v>1654871</v>
      </c>
    </row>
    <row r="36" spans="1:8" s="73" customFormat="1" ht="20.25" customHeight="1">
      <c r="A36" s="75">
        <v>32</v>
      </c>
      <c r="B36" s="80" t="s">
        <v>29</v>
      </c>
      <c r="C36" s="78">
        <v>83781</v>
      </c>
      <c r="D36" s="78">
        <v>57431</v>
      </c>
      <c r="E36" s="78">
        <v>141212</v>
      </c>
      <c r="F36" s="78">
        <v>526815</v>
      </c>
      <c r="G36" s="78">
        <v>417478</v>
      </c>
      <c r="H36" s="78">
        <v>944293</v>
      </c>
    </row>
    <row r="37" spans="1:8" s="73" customFormat="1" ht="20.25" customHeight="1">
      <c r="A37" s="75">
        <v>33</v>
      </c>
      <c r="B37" s="80" t="s">
        <v>30</v>
      </c>
      <c r="C37" s="78">
        <v>44</v>
      </c>
      <c r="D37" s="78">
        <v>16</v>
      </c>
      <c r="E37" s="78">
        <v>60</v>
      </c>
      <c r="F37" s="78">
        <v>23390</v>
      </c>
      <c r="G37" s="78">
        <v>18625</v>
      </c>
      <c r="H37" s="78">
        <v>42015</v>
      </c>
    </row>
    <row r="38" spans="1:8" s="73" customFormat="1" ht="20.25" customHeight="1">
      <c r="A38" s="75">
        <v>34</v>
      </c>
      <c r="B38" s="80" t="s">
        <v>31</v>
      </c>
      <c r="C38" s="78">
        <v>129780</v>
      </c>
      <c r="D38" s="78">
        <v>159198</v>
      </c>
      <c r="E38" s="78">
        <v>288978</v>
      </c>
      <c r="F38" s="78">
        <v>1957442</v>
      </c>
      <c r="G38" s="78">
        <v>1906857</v>
      </c>
      <c r="H38" s="78">
        <v>3864299</v>
      </c>
    </row>
    <row r="39" spans="1:8" s="73" customFormat="1" ht="20.25" customHeight="1">
      <c r="A39" s="75">
        <v>35</v>
      </c>
      <c r="B39" s="80" t="s">
        <v>32</v>
      </c>
      <c r="C39" s="78">
        <v>14336</v>
      </c>
      <c r="D39" s="78">
        <v>18870</v>
      </c>
      <c r="E39" s="78">
        <v>33206</v>
      </c>
      <c r="F39" s="78">
        <v>123332</v>
      </c>
      <c r="G39" s="78">
        <v>143121</v>
      </c>
      <c r="H39" s="78">
        <v>266453</v>
      </c>
    </row>
    <row r="40" spans="1:8" s="73" customFormat="1" ht="20.25" customHeight="1">
      <c r="A40" s="75">
        <v>36</v>
      </c>
      <c r="B40" s="80" t="s">
        <v>33</v>
      </c>
      <c r="C40" s="78">
        <v>13093</v>
      </c>
      <c r="D40" s="78">
        <v>8962</v>
      </c>
      <c r="E40" s="78">
        <v>22055</v>
      </c>
      <c r="F40" s="78">
        <v>749242</v>
      </c>
      <c r="G40" s="78">
        <v>588472</v>
      </c>
      <c r="H40" s="78">
        <v>1337714</v>
      </c>
    </row>
    <row r="41" spans="1:8" s="82" customFormat="1" ht="20.25" customHeight="1">
      <c r="A41" s="413" t="s">
        <v>49</v>
      </c>
      <c r="B41" s="413"/>
      <c r="C41" s="80">
        <f t="shared" ref="C41:H41" si="0">SUM(C5:C40)</f>
        <v>838135</v>
      </c>
      <c r="D41" s="80">
        <f t="shared" si="0"/>
        <v>863976</v>
      </c>
      <c r="E41" s="80">
        <f t="shared" si="0"/>
        <v>1702111</v>
      </c>
      <c r="F41" s="80">
        <f t="shared" si="0"/>
        <v>10799070</v>
      </c>
      <c r="G41" s="80">
        <f t="shared" si="0"/>
        <v>9570730</v>
      </c>
      <c r="H41" s="80">
        <f t="shared" si="0"/>
        <v>20369800</v>
      </c>
    </row>
  </sheetData>
  <mergeCells count="5">
    <mergeCell ref="A2:A3"/>
    <mergeCell ref="B2:B3"/>
    <mergeCell ref="C2:E2"/>
    <mergeCell ref="F2:H2"/>
    <mergeCell ref="A41:B41"/>
  </mergeCells>
  <printOptions horizontalCentered="1"/>
  <pageMargins left="0.70866141732283472" right="0.15748031496062992" top="0.51181102362204722" bottom="0.35" header="0.19685039370078741" footer="0.15748031496062992"/>
  <pageSetup paperSize="9" scale="95" firstPageNumber="27" orientation="portrait" useFirstPageNumber="1" horizontalDpi="4294967294" verticalDpi="4294967294" r:id="rId1"/>
  <headerFooter>
    <oddFooter>&amp;L&amp;"Arial,Italic"&amp;9AISHE 2012-13&amp;CT-&amp;P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M184"/>
  <sheetViews>
    <sheetView view="pageBreakPreview" zoomScaleSheetLayoutView="100" workbookViewId="0">
      <selection activeCell="H206" sqref="H206:H210"/>
    </sheetView>
  </sheetViews>
  <sheetFormatPr defaultRowHeight="15"/>
  <cols>
    <col min="1" max="1" width="31.5703125" style="129" customWidth="1"/>
    <col min="2" max="4" width="10" style="127" customWidth="1"/>
    <col min="5" max="7" width="9.5703125" style="127" customWidth="1"/>
    <col min="8" max="10" width="9.28515625" style="127" customWidth="1"/>
    <col min="11" max="13" width="10.42578125" style="127" customWidth="1"/>
    <col min="14" max="16384" width="9.140625" style="127"/>
  </cols>
  <sheetData>
    <row r="1" spans="1:13" s="126" customFormat="1" ht="15.75">
      <c r="A1" s="69" t="s">
        <v>143</v>
      </c>
      <c r="B1" s="433" t="s">
        <v>1362</v>
      </c>
      <c r="C1" s="434"/>
      <c r="D1" s="434"/>
      <c r="E1" s="434"/>
      <c r="F1" s="434"/>
      <c r="G1" s="434"/>
      <c r="H1" s="433" t="str">
        <f>B1</f>
        <v>Programme-wise Enrolment (based on actual response)</v>
      </c>
      <c r="I1" s="435"/>
      <c r="J1" s="435"/>
      <c r="K1" s="435"/>
      <c r="L1" s="435"/>
      <c r="M1" s="435"/>
    </row>
    <row r="2" spans="1:13">
      <c r="A2" s="436" t="s">
        <v>144</v>
      </c>
      <c r="B2" s="437" t="s">
        <v>145</v>
      </c>
      <c r="C2" s="437"/>
      <c r="D2" s="437"/>
      <c r="E2" s="437" t="s">
        <v>146</v>
      </c>
      <c r="F2" s="437"/>
      <c r="G2" s="437"/>
      <c r="H2" s="437" t="s">
        <v>147</v>
      </c>
      <c r="I2" s="437"/>
      <c r="J2" s="437"/>
      <c r="K2" s="437" t="s">
        <v>148</v>
      </c>
      <c r="L2" s="437"/>
      <c r="M2" s="437"/>
    </row>
    <row r="3" spans="1:13" s="129" customFormat="1">
      <c r="A3" s="436"/>
      <c r="B3" s="128" t="s">
        <v>117</v>
      </c>
      <c r="C3" s="128" t="s">
        <v>118</v>
      </c>
      <c r="D3" s="128" t="s">
        <v>104</v>
      </c>
      <c r="E3" s="128" t="s">
        <v>117</v>
      </c>
      <c r="F3" s="128" t="s">
        <v>118</v>
      </c>
      <c r="G3" s="128" t="s">
        <v>104</v>
      </c>
      <c r="H3" s="128" t="s">
        <v>117</v>
      </c>
      <c r="I3" s="128" t="s">
        <v>118</v>
      </c>
      <c r="J3" s="128" t="s">
        <v>104</v>
      </c>
      <c r="K3" s="128" t="s">
        <v>117</v>
      </c>
      <c r="L3" s="128" t="s">
        <v>118</v>
      </c>
      <c r="M3" s="128" t="s">
        <v>104</v>
      </c>
    </row>
    <row r="4" spans="1:13" s="132" customFormat="1" ht="12">
      <c r="A4" s="130">
        <v>1</v>
      </c>
      <c r="B4" s="131">
        <v>2</v>
      </c>
      <c r="C4" s="130">
        <v>3</v>
      </c>
      <c r="D4" s="131">
        <v>4</v>
      </c>
      <c r="E4" s="130">
        <v>5</v>
      </c>
      <c r="F4" s="131">
        <v>6</v>
      </c>
      <c r="G4" s="130">
        <v>7</v>
      </c>
      <c r="H4" s="131">
        <v>8</v>
      </c>
      <c r="I4" s="130">
        <v>9</v>
      </c>
      <c r="J4" s="131">
        <v>10</v>
      </c>
      <c r="K4" s="130">
        <v>11</v>
      </c>
      <c r="L4" s="131">
        <v>12</v>
      </c>
      <c r="M4" s="130">
        <v>13</v>
      </c>
    </row>
    <row r="5" spans="1:13">
      <c r="A5" s="133" t="s">
        <v>149</v>
      </c>
      <c r="B5" s="134">
        <v>52917</v>
      </c>
      <c r="C5" s="134">
        <v>38368</v>
      </c>
      <c r="D5" s="134">
        <f>B5+C5</f>
        <v>91285</v>
      </c>
      <c r="E5" s="134">
        <v>5307</v>
      </c>
      <c r="F5" s="134">
        <v>2936</v>
      </c>
      <c r="G5" s="134">
        <f>E5+F5</f>
        <v>8243</v>
      </c>
      <c r="H5" s="134">
        <v>1661</v>
      </c>
      <c r="I5" s="134">
        <v>1177</v>
      </c>
      <c r="J5" s="134">
        <f>H5+I5</f>
        <v>2838</v>
      </c>
      <c r="K5" s="134">
        <v>9842</v>
      </c>
      <c r="L5" s="134">
        <v>6991</v>
      </c>
      <c r="M5" s="134">
        <f>K5+L5</f>
        <v>16833</v>
      </c>
    </row>
    <row r="6" spans="1:13">
      <c r="A6" s="133" t="s">
        <v>150</v>
      </c>
      <c r="B6" s="134">
        <v>1177</v>
      </c>
      <c r="C6" s="134">
        <v>641</v>
      </c>
      <c r="D6" s="134">
        <f t="shared" ref="D6:D69" si="0">B6+C6</f>
        <v>1818</v>
      </c>
      <c r="E6" s="134">
        <v>113</v>
      </c>
      <c r="F6" s="134">
        <v>44</v>
      </c>
      <c r="G6" s="134">
        <f t="shared" ref="G6:G69" si="1">E6+F6</f>
        <v>157</v>
      </c>
      <c r="H6" s="134">
        <v>11</v>
      </c>
      <c r="I6" s="134">
        <v>4</v>
      </c>
      <c r="J6" s="134">
        <f t="shared" ref="J6:J69" si="2">H6+I6</f>
        <v>15</v>
      </c>
      <c r="K6" s="134">
        <v>381</v>
      </c>
      <c r="L6" s="134">
        <v>141</v>
      </c>
      <c r="M6" s="134">
        <f t="shared" ref="M6:M69" si="3">K6+L6</f>
        <v>522</v>
      </c>
    </row>
    <row r="7" spans="1:13">
      <c r="A7" s="133" t="s">
        <v>151</v>
      </c>
      <c r="B7" s="134">
        <v>447</v>
      </c>
      <c r="C7" s="134">
        <v>220</v>
      </c>
      <c r="D7" s="134">
        <f t="shared" si="0"/>
        <v>667</v>
      </c>
      <c r="E7" s="134">
        <v>56</v>
      </c>
      <c r="F7" s="134">
        <v>60</v>
      </c>
      <c r="G7" s="134">
        <f t="shared" si="1"/>
        <v>116</v>
      </c>
      <c r="H7" s="134">
        <v>8</v>
      </c>
      <c r="I7" s="134">
        <v>2</v>
      </c>
      <c r="J7" s="134">
        <f t="shared" si="2"/>
        <v>10</v>
      </c>
      <c r="K7" s="134">
        <v>50</v>
      </c>
      <c r="L7" s="134">
        <v>65</v>
      </c>
      <c r="M7" s="134">
        <f t="shared" si="3"/>
        <v>115</v>
      </c>
    </row>
    <row r="8" spans="1:13">
      <c r="A8" s="133" t="s">
        <v>152</v>
      </c>
      <c r="B8" s="134">
        <v>491</v>
      </c>
      <c r="C8" s="134">
        <v>35</v>
      </c>
      <c r="D8" s="134">
        <f t="shared" si="0"/>
        <v>526</v>
      </c>
      <c r="E8" s="134">
        <v>7</v>
      </c>
      <c r="F8" s="134">
        <v>2</v>
      </c>
      <c r="G8" s="134">
        <f t="shared" si="1"/>
        <v>9</v>
      </c>
      <c r="H8" s="134">
        <v>2</v>
      </c>
      <c r="I8" s="134">
        <v>0</v>
      </c>
      <c r="J8" s="134">
        <f t="shared" si="2"/>
        <v>2</v>
      </c>
      <c r="K8" s="134">
        <v>21</v>
      </c>
      <c r="L8" s="134">
        <v>2</v>
      </c>
      <c r="M8" s="134">
        <f t="shared" si="3"/>
        <v>23</v>
      </c>
    </row>
    <row r="9" spans="1:13">
      <c r="A9" s="133" t="s">
        <v>153</v>
      </c>
      <c r="B9" s="134">
        <v>415</v>
      </c>
      <c r="C9" s="134">
        <v>63</v>
      </c>
      <c r="D9" s="134">
        <f t="shared" si="0"/>
        <v>478</v>
      </c>
      <c r="E9" s="134">
        <v>6</v>
      </c>
      <c r="F9" s="134">
        <v>1</v>
      </c>
      <c r="G9" s="134">
        <f t="shared" si="1"/>
        <v>7</v>
      </c>
      <c r="H9" s="134">
        <v>1</v>
      </c>
      <c r="I9" s="134">
        <v>0</v>
      </c>
      <c r="J9" s="134">
        <f t="shared" si="2"/>
        <v>1</v>
      </c>
      <c r="K9" s="134">
        <v>7</v>
      </c>
      <c r="L9" s="134">
        <v>1</v>
      </c>
      <c r="M9" s="134">
        <f t="shared" si="3"/>
        <v>8</v>
      </c>
    </row>
    <row r="10" spans="1:13" ht="30">
      <c r="A10" s="133" t="s">
        <v>154</v>
      </c>
      <c r="B10" s="134">
        <v>72</v>
      </c>
      <c r="C10" s="134">
        <v>46</v>
      </c>
      <c r="D10" s="134">
        <f t="shared" si="0"/>
        <v>118</v>
      </c>
      <c r="E10" s="134">
        <v>1</v>
      </c>
      <c r="F10" s="134">
        <v>4</v>
      </c>
      <c r="G10" s="134">
        <f t="shared" si="1"/>
        <v>5</v>
      </c>
      <c r="H10" s="134">
        <v>0</v>
      </c>
      <c r="I10" s="134">
        <v>2</v>
      </c>
      <c r="J10" s="134">
        <f t="shared" si="2"/>
        <v>2</v>
      </c>
      <c r="K10" s="134">
        <v>7</v>
      </c>
      <c r="L10" s="134">
        <v>3</v>
      </c>
      <c r="M10" s="134">
        <f t="shared" si="3"/>
        <v>10</v>
      </c>
    </row>
    <row r="11" spans="1:13" ht="30">
      <c r="A11" s="133" t="s">
        <v>155</v>
      </c>
      <c r="B11" s="134">
        <v>29</v>
      </c>
      <c r="C11" s="134">
        <v>5</v>
      </c>
      <c r="D11" s="134">
        <f t="shared" si="0"/>
        <v>34</v>
      </c>
      <c r="E11" s="134">
        <v>1</v>
      </c>
      <c r="F11" s="134">
        <v>1</v>
      </c>
      <c r="G11" s="134">
        <f t="shared" si="1"/>
        <v>2</v>
      </c>
      <c r="H11" s="134">
        <v>0</v>
      </c>
      <c r="I11" s="134">
        <v>0</v>
      </c>
      <c r="J11" s="134">
        <f t="shared" si="2"/>
        <v>0</v>
      </c>
      <c r="K11" s="134">
        <v>1</v>
      </c>
      <c r="L11" s="134">
        <v>0</v>
      </c>
      <c r="M11" s="134">
        <f t="shared" si="3"/>
        <v>1</v>
      </c>
    </row>
    <row r="12" spans="1:13">
      <c r="A12" s="133" t="s">
        <v>156</v>
      </c>
      <c r="B12" s="134">
        <v>6</v>
      </c>
      <c r="C12" s="134">
        <v>11</v>
      </c>
      <c r="D12" s="134">
        <f t="shared" si="0"/>
        <v>17</v>
      </c>
      <c r="E12" s="134">
        <v>0</v>
      </c>
      <c r="F12" s="134">
        <v>0</v>
      </c>
      <c r="G12" s="134">
        <f t="shared" si="1"/>
        <v>0</v>
      </c>
      <c r="H12" s="134">
        <v>0</v>
      </c>
      <c r="I12" s="134">
        <v>1</v>
      </c>
      <c r="J12" s="134">
        <f t="shared" si="2"/>
        <v>1</v>
      </c>
      <c r="K12" s="134">
        <v>1</v>
      </c>
      <c r="L12" s="134">
        <v>0</v>
      </c>
      <c r="M12" s="134">
        <f t="shared" si="3"/>
        <v>1</v>
      </c>
    </row>
    <row r="13" spans="1:13">
      <c r="A13" s="133" t="s">
        <v>157</v>
      </c>
      <c r="B13" s="134">
        <v>3</v>
      </c>
      <c r="C13" s="134">
        <v>12</v>
      </c>
      <c r="D13" s="134">
        <f t="shared" si="0"/>
        <v>15</v>
      </c>
      <c r="E13" s="134">
        <v>0</v>
      </c>
      <c r="F13" s="134">
        <v>0</v>
      </c>
      <c r="G13" s="134">
        <f t="shared" si="1"/>
        <v>0</v>
      </c>
      <c r="H13" s="134">
        <v>1</v>
      </c>
      <c r="I13" s="134">
        <v>0</v>
      </c>
      <c r="J13" s="134">
        <f t="shared" si="2"/>
        <v>1</v>
      </c>
      <c r="K13" s="134">
        <v>0</v>
      </c>
      <c r="L13" s="134">
        <v>0</v>
      </c>
      <c r="M13" s="134">
        <f t="shared" si="3"/>
        <v>0</v>
      </c>
    </row>
    <row r="14" spans="1:13">
      <c r="A14" s="133" t="s">
        <v>158</v>
      </c>
      <c r="B14" s="134">
        <v>1</v>
      </c>
      <c r="C14" s="134">
        <v>3</v>
      </c>
      <c r="D14" s="134">
        <f t="shared" si="0"/>
        <v>4</v>
      </c>
      <c r="E14" s="134">
        <v>0</v>
      </c>
      <c r="F14" s="134">
        <v>0</v>
      </c>
      <c r="G14" s="134">
        <f t="shared" si="1"/>
        <v>0</v>
      </c>
      <c r="H14" s="134">
        <v>0</v>
      </c>
      <c r="I14" s="134">
        <v>0</v>
      </c>
      <c r="J14" s="134">
        <f t="shared" si="2"/>
        <v>0</v>
      </c>
      <c r="K14" s="134">
        <v>0</v>
      </c>
      <c r="L14" s="134">
        <v>0</v>
      </c>
      <c r="M14" s="134">
        <f t="shared" si="3"/>
        <v>0</v>
      </c>
    </row>
    <row r="15" spans="1:13">
      <c r="A15" s="133" t="s">
        <v>159</v>
      </c>
      <c r="B15" s="134">
        <v>13169</v>
      </c>
      <c r="C15" s="134">
        <v>17011</v>
      </c>
      <c r="D15" s="134">
        <f t="shared" si="0"/>
        <v>30180</v>
      </c>
      <c r="E15" s="134">
        <v>2444</v>
      </c>
      <c r="F15" s="134">
        <v>2355</v>
      </c>
      <c r="G15" s="134">
        <f t="shared" si="1"/>
        <v>4799</v>
      </c>
      <c r="H15" s="134">
        <v>430</v>
      </c>
      <c r="I15" s="134">
        <v>407</v>
      </c>
      <c r="J15" s="134">
        <f t="shared" si="2"/>
        <v>837</v>
      </c>
      <c r="K15" s="134">
        <v>3794</v>
      </c>
      <c r="L15" s="134">
        <v>6454</v>
      </c>
      <c r="M15" s="134">
        <f t="shared" si="3"/>
        <v>10248</v>
      </c>
    </row>
    <row r="16" spans="1:13">
      <c r="A16" s="133" t="s">
        <v>160</v>
      </c>
      <c r="B16" s="136">
        <v>496879</v>
      </c>
      <c r="C16" s="136">
        <v>645540</v>
      </c>
      <c r="D16" s="134">
        <f t="shared" si="0"/>
        <v>1142419</v>
      </c>
      <c r="E16" s="136">
        <v>76208</v>
      </c>
      <c r="F16" s="136">
        <v>84035</v>
      </c>
      <c r="G16" s="134">
        <f t="shared" si="1"/>
        <v>160243</v>
      </c>
      <c r="H16" s="136">
        <v>31759</v>
      </c>
      <c r="I16" s="136">
        <v>31951</v>
      </c>
      <c r="J16" s="134">
        <f t="shared" si="2"/>
        <v>63710</v>
      </c>
      <c r="K16" s="136">
        <v>136772</v>
      </c>
      <c r="L16" s="136">
        <v>184356</v>
      </c>
      <c r="M16" s="134">
        <f t="shared" si="3"/>
        <v>321128</v>
      </c>
    </row>
    <row r="17" spans="1:13" ht="30">
      <c r="A17" s="133" t="s">
        <v>161</v>
      </c>
      <c r="B17" s="134">
        <v>335251</v>
      </c>
      <c r="C17" s="134">
        <v>182759</v>
      </c>
      <c r="D17" s="134">
        <f t="shared" si="0"/>
        <v>518010</v>
      </c>
      <c r="E17" s="134">
        <v>27861</v>
      </c>
      <c r="F17" s="134">
        <v>14147</v>
      </c>
      <c r="G17" s="134">
        <f t="shared" si="1"/>
        <v>42008</v>
      </c>
      <c r="H17" s="134">
        <v>4449</v>
      </c>
      <c r="I17" s="134">
        <v>2243</v>
      </c>
      <c r="J17" s="134">
        <f t="shared" si="2"/>
        <v>6692</v>
      </c>
      <c r="K17" s="134">
        <v>96316</v>
      </c>
      <c r="L17" s="134">
        <v>50341</v>
      </c>
      <c r="M17" s="134">
        <f t="shared" si="3"/>
        <v>146657</v>
      </c>
    </row>
    <row r="18" spans="1:13">
      <c r="A18" s="133" t="s">
        <v>162</v>
      </c>
      <c r="B18" s="134">
        <v>219925</v>
      </c>
      <c r="C18" s="134">
        <v>262849</v>
      </c>
      <c r="D18" s="134">
        <f t="shared" si="0"/>
        <v>482774</v>
      </c>
      <c r="E18" s="134">
        <v>26060</v>
      </c>
      <c r="F18" s="134">
        <v>27037</v>
      </c>
      <c r="G18" s="134">
        <f t="shared" si="1"/>
        <v>53097</v>
      </c>
      <c r="H18" s="134">
        <v>7533</v>
      </c>
      <c r="I18" s="134">
        <v>6733</v>
      </c>
      <c r="J18" s="134">
        <f t="shared" si="2"/>
        <v>14266</v>
      </c>
      <c r="K18" s="134">
        <v>66129</v>
      </c>
      <c r="L18" s="134">
        <v>92344</v>
      </c>
      <c r="M18" s="134">
        <f t="shared" si="3"/>
        <v>158473</v>
      </c>
    </row>
    <row r="19" spans="1:13" ht="30">
      <c r="A19" s="133" t="s">
        <v>163</v>
      </c>
      <c r="B19" s="134">
        <v>149902</v>
      </c>
      <c r="C19" s="134">
        <v>102616</v>
      </c>
      <c r="D19" s="134">
        <f t="shared" si="0"/>
        <v>252518</v>
      </c>
      <c r="E19" s="134">
        <v>10253</v>
      </c>
      <c r="F19" s="134">
        <v>5888</v>
      </c>
      <c r="G19" s="134">
        <f t="shared" si="1"/>
        <v>16141</v>
      </c>
      <c r="H19" s="134">
        <v>1577</v>
      </c>
      <c r="I19" s="134">
        <v>894</v>
      </c>
      <c r="J19" s="134">
        <f t="shared" si="2"/>
        <v>2471</v>
      </c>
      <c r="K19" s="134">
        <v>44203</v>
      </c>
      <c r="L19" s="134">
        <v>31231</v>
      </c>
      <c r="M19" s="134">
        <f t="shared" si="3"/>
        <v>75434</v>
      </c>
    </row>
    <row r="20" spans="1:13">
      <c r="A20" s="133" t="s">
        <v>164</v>
      </c>
      <c r="B20" s="134">
        <v>107214</v>
      </c>
      <c r="C20" s="134">
        <v>134216</v>
      </c>
      <c r="D20" s="134">
        <f t="shared" si="0"/>
        <v>241430</v>
      </c>
      <c r="E20" s="134">
        <v>11245</v>
      </c>
      <c r="F20" s="134">
        <v>11472</v>
      </c>
      <c r="G20" s="134">
        <f t="shared" si="1"/>
        <v>22717</v>
      </c>
      <c r="H20" s="134">
        <v>3682</v>
      </c>
      <c r="I20" s="134">
        <v>2975</v>
      </c>
      <c r="J20" s="134">
        <f t="shared" si="2"/>
        <v>6657</v>
      </c>
      <c r="K20" s="134">
        <v>33007</v>
      </c>
      <c r="L20" s="134">
        <v>42748</v>
      </c>
      <c r="M20" s="134">
        <f t="shared" si="3"/>
        <v>75755</v>
      </c>
    </row>
    <row r="21" spans="1:13">
      <c r="A21" s="133" t="s">
        <v>165</v>
      </c>
      <c r="B21" s="134">
        <v>86425</v>
      </c>
      <c r="C21" s="134">
        <v>45452</v>
      </c>
      <c r="D21" s="134">
        <f t="shared" si="0"/>
        <v>131877</v>
      </c>
      <c r="E21" s="134">
        <v>8432</v>
      </c>
      <c r="F21" s="134">
        <v>3314</v>
      </c>
      <c r="G21" s="134">
        <f t="shared" si="1"/>
        <v>11746</v>
      </c>
      <c r="H21" s="134">
        <v>2051</v>
      </c>
      <c r="I21" s="134">
        <v>743</v>
      </c>
      <c r="J21" s="134">
        <f t="shared" si="2"/>
        <v>2794</v>
      </c>
      <c r="K21" s="134">
        <v>21793</v>
      </c>
      <c r="L21" s="134">
        <v>10703</v>
      </c>
      <c r="M21" s="134">
        <f t="shared" si="3"/>
        <v>32496</v>
      </c>
    </row>
    <row r="22" spans="1:13">
      <c r="A22" s="133" t="s">
        <v>166</v>
      </c>
      <c r="B22" s="134">
        <v>33835</v>
      </c>
      <c r="C22" s="134">
        <v>24630</v>
      </c>
      <c r="D22" s="134">
        <f t="shared" si="0"/>
        <v>58465</v>
      </c>
      <c r="E22" s="134">
        <v>3062</v>
      </c>
      <c r="F22" s="134">
        <v>1894</v>
      </c>
      <c r="G22" s="134">
        <f t="shared" si="1"/>
        <v>4956</v>
      </c>
      <c r="H22" s="134">
        <v>516</v>
      </c>
      <c r="I22" s="134">
        <v>207</v>
      </c>
      <c r="J22" s="134">
        <f t="shared" si="2"/>
        <v>723</v>
      </c>
      <c r="K22" s="134">
        <v>13701</v>
      </c>
      <c r="L22" s="134">
        <v>11821</v>
      </c>
      <c r="M22" s="134">
        <f t="shared" si="3"/>
        <v>25522</v>
      </c>
    </row>
    <row r="23" spans="1:13">
      <c r="A23" s="133" t="s">
        <v>167</v>
      </c>
      <c r="B23" s="134">
        <v>24403</v>
      </c>
      <c r="C23" s="134">
        <v>17972</v>
      </c>
      <c r="D23" s="134">
        <f t="shared" si="0"/>
        <v>42375</v>
      </c>
      <c r="E23" s="134">
        <v>3941</v>
      </c>
      <c r="F23" s="134">
        <v>2355</v>
      </c>
      <c r="G23" s="134">
        <f t="shared" si="1"/>
        <v>6296</v>
      </c>
      <c r="H23" s="134">
        <v>1943</v>
      </c>
      <c r="I23" s="134">
        <v>1281</v>
      </c>
      <c r="J23" s="134">
        <f t="shared" si="2"/>
        <v>3224</v>
      </c>
      <c r="K23" s="134">
        <v>7115</v>
      </c>
      <c r="L23" s="134">
        <v>4864</v>
      </c>
      <c r="M23" s="134">
        <f t="shared" si="3"/>
        <v>11979</v>
      </c>
    </row>
    <row r="24" spans="1:13">
      <c r="A24" s="133" t="s">
        <v>168</v>
      </c>
      <c r="B24" s="134">
        <v>18435</v>
      </c>
      <c r="C24" s="134">
        <v>13771</v>
      </c>
      <c r="D24" s="134">
        <f t="shared" si="0"/>
        <v>32206</v>
      </c>
      <c r="E24" s="134">
        <v>1632</v>
      </c>
      <c r="F24" s="134">
        <v>1365</v>
      </c>
      <c r="G24" s="134">
        <f t="shared" si="1"/>
        <v>2997</v>
      </c>
      <c r="H24" s="134">
        <v>527</v>
      </c>
      <c r="I24" s="134">
        <v>338</v>
      </c>
      <c r="J24" s="134">
        <f t="shared" si="2"/>
        <v>865</v>
      </c>
      <c r="K24" s="134">
        <v>5073</v>
      </c>
      <c r="L24" s="134">
        <v>3368</v>
      </c>
      <c r="M24" s="134">
        <f t="shared" si="3"/>
        <v>8441</v>
      </c>
    </row>
    <row r="25" spans="1:13">
      <c r="A25" s="133" t="s">
        <v>169</v>
      </c>
      <c r="B25" s="134">
        <v>11373</v>
      </c>
      <c r="C25" s="134">
        <v>17159</v>
      </c>
      <c r="D25" s="134">
        <f t="shared" si="0"/>
        <v>28532</v>
      </c>
      <c r="E25" s="134">
        <v>2131</v>
      </c>
      <c r="F25" s="134">
        <v>2311</v>
      </c>
      <c r="G25" s="134">
        <f t="shared" si="1"/>
        <v>4442</v>
      </c>
      <c r="H25" s="134">
        <v>835</v>
      </c>
      <c r="I25" s="134">
        <v>835</v>
      </c>
      <c r="J25" s="134">
        <f t="shared" si="2"/>
        <v>1670</v>
      </c>
      <c r="K25" s="134">
        <v>3493</v>
      </c>
      <c r="L25" s="134">
        <v>4793</v>
      </c>
      <c r="M25" s="134">
        <f t="shared" si="3"/>
        <v>8286</v>
      </c>
    </row>
    <row r="26" spans="1:13">
      <c r="A26" s="133" t="s">
        <v>170</v>
      </c>
      <c r="B26" s="134">
        <v>15174</v>
      </c>
      <c r="C26" s="134">
        <v>9681</v>
      </c>
      <c r="D26" s="134">
        <f t="shared" si="0"/>
        <v>24855</v>
      </c>
      <c r="E26" s="134">
        <v>1027</v>
      </c>
      <c r="F26" s="134">
        <v>792</v>
      </c>
      <c r="G26" s="134">
        <f t="shared" si="1"/>
        <v>1819</v>
      </c>
      <c r="H26" s="134">
        <v>490</v>
      </c>
      <c r="I26" s="134">
        <v>400</v>
      </c>
      <c r="J26" s="134">
        <f t="shared" si="2"/>
        <v>890</v>
      </c>
      <c r="K26" s="134">
        <v>2635</v>
      </c>
      <c r="L26" s="134">
        <v>1677</v>
      </c>
      <c r="M26" s="134">
        <f t="shared" si="3"/>
        <v>4312</v>
      </c>
    </row>
    <row r="27" spans="1:13">
      <c r="A27" s="133" t="s">
        <v>171</v>
      </c>
      <c r="B27" s="134">
        <v>13213</v>
      </c>
      <c r="C27" s="134">
        <v>8675</v>
      </c>
      <c r="D27" s="134">
        <f t="shared" si="0"/>
        <v>21888</v>
      </c>
      <c r="E27" s="134">
        <v>680</v>
      </c>
      <c r="F27" s="134">
        <v>743</v>
      </c>
      <c r="G27" s="134">
        <f t="shared" si="1"/>
        <v>1423</v>
      </c>
      <c r="H27" s="134">
        <v>194</v>
      </c>
      <c r="I27" s="134">
        <v>142</v>
      </c>
      <c r="J27" s="134">
        <f t="shared" si="2"/>
        <v>336</v>
      </c>
      <c r="K27" s="134">
        <v>1938</v>
      </c>
      <c r="L27" s="134">
        <v>2699</v>
      </c>
      <c r="M27" s="134">
        <f t="shared" si="3"/>
        <v>4637</v>
      </c>
    </row>
    <row r="28" spans="1:13">
      <c r="A28" s="133" t="s">
        <v>172</v>
      </c>
      <c r="B28" s="134">
        <v>13001</v>
      </c>
      <c r="C28" s="134">
        <v>7896</v>
      </c>
      <c r="D28" s="134">
        <f t="shared" si="0"/>
        <v>20897</v>
      </c>
      <c r="E28" s="134">
        <v>1993</v>
      </c>
      <c r="F28" s="134">
        <v>945</v>
      </c>
      <c r="G28" s="134">
        <f t="shared" si="1"/>
        <v>2938</v>
      </c>
      <c r="H28" s="134">
        <v>475</v>
      </c>
      <c r="I28" s="134">
        <v>370</v>
      </c>
      <c r="J28" s="134">
        <f t="shared" si="2"/>
        <v>845</v>
      </c>
      <c r="K28" s="134">
        <v>2838</v>
      </c>
      <c r="L28" s="134">
        <v>1424</v>
      </c>
      <c r="M28" s="134">
        <f t="shared" si="3"/>
        <v>4262</v>
      </c>
    </row>
    <row r="29" spans="1:13" ht="30">
      <c r="A29" s="133" t="s">
        <v>173</v>
      </c>
      <c r="B29" s="134">
        <v>2240</v>
      </c>
      <c r="C29" s="134">
        <v>7764</v>
      </c>
      <c r="D29" s="134">
        <f t="shared" si="0"/>
        <v>10004</v>
      </c>
      <c r="E29" s="134">
        <v>115</v>
      </c>
      <c r="F29" s="134">
        <v>408</v>
      </c>
      <c r="G29" s="134">
        <f t="shared" si="1"/>
        <v>523</v>
      </c>
      <c r="H29" s="134">
        <v>21</v>
      </c>
      <c r="I29" s="134">
        <v>134</v>
      </c>
      <c r="J29" s="134">
        <f t="shared" si="2"/>
        <v>155</v>
      </c>
      <c r="K29" s="134">
        <v>371</v>
      </c>
      <c r="L29" s="134">
        <v>1240</v>
      </c>
      <c r="M29" s="134">
        <f t="shared" si="3"/>
        <v>1611</v>
      </c>
    </row>
    <row r="30" spans="1:13" ht="30">
      <c r="A30" s="133" t="s">
        <v>174</v>
      </c>
      <c r="B30" s="134">
        <v>5812</v>
      </c>
      <c r="C30" s="134">
        <v>2496</v>
      </c>
      <c r="D30" s="134">
        <f t="shared" si="0"/>
        <v>8308</v>
      </c>
      <c r="E30" s="134">
        <v>535</v>
      </c>
      <c r="F30" s="134">
        <v>159</v>
      </c>
      <c r="G30" s="134">
        <f t="shared" si="1"/>
        <v>694</v>
      </c>
      <c r="H30" s="134">
        <v>198</v>
      </c>
      <c r="I30" s="134">
        <v>48</v>
      </c>
      <c r="J30" s="134">
        <f t="shared" si="2"/>
        <v>246</v>
      </c>
      <c r="K30" s="134">
        <v>551</v>
      </c>
      <c r="L30" s="134">
        <v>128</v>
      </c>
      <c r="M30" s="134">
        <f t="shared" si="3"/>
        <v>679</v>
      </c>
    </row>
    <row r="31" spans="1:13">
      <c r="A31" s="133" t="s">
        <v>175</v>
      </c>
      <c r="B31" s="134">
        <v>3999</v>
      </c>
      <c r="C31" s="134">
        <v>3896</v>
      </c>
      <c r="D31" s="134">
        <f t="shared" si="0"/>
        <v>7895</v>
      </c>
      <c r="E31" s="134">
        <v>132</v>
      </c>
      <c r="F31" s="134">
        <v>121</v>
      </c>
      <c r="G31" s="134">
        <f t="shared" si="1"/>
        <v>253</v>
      </c>
      <c r="H31" s="134">
        <v>33</v>
      </c>
      <c r="I31" s="134">
        <v>38</v>
      </c>
      <c r="J31" s="134">
        <f t="shared" si="2"/>
        <v>71</v>
      </c>
      <c r="K31" s="134">
        <v>601</v>
      </c>
      <c r="L31" s="134">
        <v>462</v>
      </c>
      <c r="M31" s="134">
        <f t="shared" si="3"/>
        <v>1063</v>
      </c>
    </row>
    <row r="32" spans="1:13">
      <c r="A32" s="133" t="s">
        <v>176</v>
      </c>
      <c r="B32" s="134">
        <v>5066</v>
      </c>
      <c r="C32" s="134">
        <v>2622</v>
      </c>
      <c r="D32" s="134">
        <f t="shared" si="0"/>
        <v>7688</v>
      </c>
      <c r="E32" s="134">
        <v>452</v>
      </c>
      <c r="F32" s="134">
        <v>247</v>
      </c>
      <c r="G32" s="134">
        <f t="shared" si="1"/>
        <v>699</v>
      </c>
      <c r="H32" s="134">
        <v>86</v>
      </c>
      <c r="I32" s="134">
        <v>35</v>
      </c>
      <c r="J32" s="134">
        <f t="shared" si="2"/>
        <v>121</v>
      </c>
      <c r="K32" s="134">
        <v>893</v>
      </c>
      <c r="L32" s="134">
        <v>497</v>
      </c>
      <c r="M32" s="134">
        <f t="shared" si="3"/>
        <v>1390</v>
      </c>
    </row>
    <row r="33" spans="1:13">
      <c r="A33" s="133" t="s">
        <v>177</v>
      </c>
      <c r="B33" s="134">
        <v>4358</v>
      </c>
      <c r="C33" s="134">
        <v>2915</v>
      </c>
      <c r="D33" s="134">
        <f t="shared" si="0"/>
        <v>7273</v>
      </c>
      <c r="E33" s="134">
        <v>358</v>
      </c>
      <c r="F33" s="134">
        <v>198</v>
      </c>
      <c r="G33" s="134">
        <f t="shared" si="1"/>
        <v>556</v>
      </c>
      <c r="H33" s="134">
        <v>124</v>
      </c>
      <c r="I33" s="134">
        <v>46</v>
      </c>
      <c r="J33" s="134">
        <f t="shared" si="2"/>
        <v>170</v>
      </c>
      <c r="K33" s="134">
        <v>879</v>
      </c>
      <c r="L33" s="134">
        <v>590</v>
      </c>
      <c r="M33" s="134">
        <f t="shared" si="3"/>
        <v>1469</v>
      </c>
    </row>
    <row r="34" spans="1:13" ht="30">
      <c r="A34" s="133" t="s">
        <v>178</v>
      </c>
      <c r="B34" s="134">
        <v>2897</v>
      </c>
      <c r="C34" s="134">
        <v>3386</v>
      </c>
      <c r="D34" s="134">
        <f t="shared" si="0"/>
        <v>6283</v>
      </c>
      <c r="E34" s="134">
        <v>417</v>
      </c>
      <c r="F34" s="134">
        <v>321</v>
      </c>
      <c r="G34" s="134">
        <f t="shared" si="1"/>
        <v>738</v>
      </c>
      <c r="H34" s="134">
        <v>103</v>
      </c>
      <c r="I34" s="134">
        <v>85</v>
      </c>
      <c r="J34" s="134">
        <f t="shared" si="2"/>
        <v>188</v>
      </c>
      <c r="K34" s="134">
        <v>608</v>
      </c>
      <c r="L34" s="134">
        <v>874</v>
      </c>
      <c r="M34" s="134">
        <f t="shared" si="3"/>
        <v>1482</v>
      </c>
    </row>
    <row r="35" spans="1:13">
      <c r="A35" s="133" t="s">
        <v>179</v>
      </c>
      <c r="B35" s="134">
        <v>4069</v>
      </c>
      <c r="C35" s="134">
        <v>1733</v>
      </c>
      <c r="D35" s="134">
        <f t="shared" si="0"/>
        <v>5802</v>
      </c>
      <c r="E35" s="134">
        <v>254</v>
      </c>
      <c r="F35" s="134">
        <v>152</v>
      </c>
      <c r="G35" s="134">
        <f t="shared" si="1"/>
        <v>406</v>
      </c>
      <c r="H35" s="134">
        <v>142</v>
      </c>
      <c r="I35" s="134">
        <v>84</v>
      </c>
      <c r="J35" s="134">
        <f t="shared" si="2"/>
        <v>226</v>
      </c>
      <c r="K35" s="134">
        <v>660</v>
      </c>
      <c r="L35" s="134">
        <v>278</v>
      </c>
      <c r="M35" s="134">
        <f t="shared" si="3"/>
        <v>938</v>
      </c>
    </row>
    <row r="36" spans="1:13" ht="30">
      <c r="A36" s="133" t="s">
        <v>180</v>
      </c>
      <c r="B36" s="134">
        <v>4201</v>
      </c>
      <c r="C36" s="134">
        <v>1432</v>
      </c>
      <c r="D36" s="134">
        <f t="shared" si="0"/>
        <v>5633</v>
      </c>
      <c r="E36" s="134">
        <v>640</v>
      </c>
      <c r="F36" s="134">
        <v>198</v>
      </c>
      <c r="G36" s="134">
        <f t="shared" si="1"/>
        <v>838</v>
      </c>
      <c r="H36" s="134">
        <v>175</v>
      </c>
      <c r="I36" s="134">
        <v>43</v>
      </c>
      <c r="J36" s="134">
        <f t="shared" si="2"/>
        <v>218</v>
      </c>
      <c r="K36" s="134">
        <v>1198</v>
      </c>
      <c r="L36" s="134">
        <v>341</v>
      </c>
      <c r="M36" s="134">
        <f t="shared" si="3"/>
        <v>1539</v>
      </c>
    </row>
    <row r="37" spans="1:13" ht="30">
      <c r="A37" s="133" t="s">
        <v>181</v>
      </c>
      <c r="B37" s="134">
        <v>2448</v>
      </c>
      <c r="C37" s="134">
        <v>2253</v>
      </c>
      <c r="D37" s="134">
        <f t="shared" si="0"/>
        <v>4701</v>
      </c>
      <c r="E37" s="134">
        <v>276</v>
      </c>
      <c r="F37" s="134">
        <v>183</v>
      </c>
      <c r="G37" s="134">
        <f t="shared" si="1"/>
        <v>459</v>
      </c>
      <c r="H37" s="134">
        <v>97</v>
      </c>
      <c r="I37" s="134">
        <v>71</v>
      </c>
      <c r="J37" s="134">
        <f t="shared" si="2"/>
        <v>168</v>
      </c>
      <c r="K37" s="134">
        <v>483</v>
      </c>
      <c r="L37" s="134">
        <v>398</v>
      </c>
      <c r="M37" s="134">
        <f t="shared" si="3"/>
        <v>881</v>
      </c>
    </row>
    <row r="38" spans="1:13" ht="30">
      <c r="A38" s="133" t="s">
        <v>182</v>
      </c>
      <c r="B38" s="134">
        <v>2881</v>
      </c>
      <c r="C38" s="134">
        <v>1513</v>
      </c>
      <c r="D38" s="134">
        <f t="shared" si="0"/>
        <v>4394</v>
      </c>
      <c r="E38" s="134">
        <v>109</v>
      </c>
      <c r="F38" s="134">
        <v>82</v>
      </c>
      <c r="G38" s="134">
        <f t="shared" si="1"/>
        <v>191</v>
      </c>
      <c r="H38" s="134">
        <v>38</v>
      </c>
      <c r="I38" s="134">
        <v>16</v>
      </c>
      <c r="J38" s="134">
        <f t="shared" si="2"/>
        <v>54</v>
      </c>
      <c r="K38" s="134">
        <v>714</v>
      </c>
      <c r="L38" s="134">
        <v>418</v>
      </c>
      <c r="M38" s="134">
        <f t="shared" si="3"/>
        <v>1132</v>
      </c>
    </row>
    <row r="39" spans="1:13">
      <c r="A39" s="133" t="s">
        <v>183</v>
      </c>
      <c r="B39" s="134">
        <v>1869</v>
      </c>
      <c r="C39" s="134">
        <v>2013</v>
      </c>
      <c r="D39" s="134">
        <f t="shared" si="0"/>
        <v>3882</v>
      </c>
      <c r="E39" s="134">
        <v>270</v>
      </c>
      <c r="F39" s="134">
        <v>182</v>
      </c>
      <c r="G39" s="134">
        <f t="shared" si="1"/>
        <v>452</v>
      </c>
      <c r="H39" s="134">
        <v>51</v>
      </c>
      <c r="I39" s="134">
        <v>26</v>
      </c>
      <c r="J39" s="134">
        <f t="shared" si="2"/>
        <v>77</v>
      </c>
      <c r="K39" s="134">
        <v>445</v>
      </c>
      <c r="L39" s="134">
        <v>263</v>
      </c>
      <c r="M39" s="134">
        <f t="shared" si="3"/>
        <v>708</v>
      </c>
    </row>
    <row r="40" spans="1:13" ht="30">
      <c r="A40" s="133" t="s">
        <v>184</v>
      </c>
      <c r="B40" s="134">
        <v>2708</v>
      </c>
      <c r="C40" s="134">
        <v>1043</v>
      </c>
      <c r="D40" s="134">
        <f t="shared" si="0"/>
        <v>3751</v>
      </c>
      <c r="E40" s="134">
        <v>263</v>
      </c>
      <c r="F40" s="134">
        <v>79</v>
      </c>
      <c r="G40" s="134">
        <f t="shared" si="1"/>
        <v>342</v>
      </c>
      <c r="H40" s="134">
        <v>125</v>
      </c>
      <c r="I40" s="134">
        <v>61</v>
      </c>
      <c r="J40" s="134">
        <f t="shared" si="2"/>
        <v>186</v>
      </c>
      <c r="K40" s="134">
        <v>548</v>
      </c>
      <c r="L40" s="134">
        <v>149</v>
      </c>
      <c r="M40" s="134">
        <f t="shared" si="3"/>
        <v>697</v>
      </c>
    </row>
    <row r="41" spans="1:13">
      <c r="A41" s="133" t="s">
        <v>185</v>
      </c>
      <c r="B41" s="134">
        <v>1310</v>
      </c>
      <c r="C41" s="134">
        <v>2262</v>
      </c>
      <c r="D41" s="134">
        <f t="shared" si="0"/>
        <v>3572</v>
      </c>
      <c r="E41" s="134">
        <v>78</v>
      </c>
      <c r="F41" s="134">
        <v>114</v>
      </c>
      <c r="G41" s="134">
        <f t="shared" si="1"/>
        <v>192</v>
      </c>
      <c r="H41" s="134">
        <v>29</v>
      </c>
      <c r="I41" s="134">
        <v>38</v>
      </c>
      <c r="J41" s="134">
        <f t="shared" si="2"/>
        <v>67</v>
      </c>
      <c r="K41" s="134">
        <v>281</v>
      </c>
      <c r="L41" s="134">
        <v>235</v>
      </c>
      <c r="M41" s="134">
        <f t="shared" si="3"/>
        <v>516</v>
      </c>
    </row>
    <row r="42" spans="1:13" ht="30">
      <c r="A42" s="133" t="s">
        <v>186</v>
      </c>
      <c r="B42" s="134">
        <v>1863</v>
      </c>
      <c r="C42" s="134">
        <v>1519</v>
      </c>
      <c r="D42" s="134">
        <f t="shared" si="0"/>
        <v>3382</v>
      </c>
      <c r="E42" s="134">
        <v>112</v>
      </c>
      <c r="F42" s="134">
        <v>78</v>
      </c>
      <c r="G42" s="134">
        <f t="shared" si="1"/>
        <v>190</v>
      </c>
      <c r="H42" s="134">
        <v>31</v>
      </c>
      <c r="I42" s="134">
        <v>10</v>
      </c>
      <c r="J42" s="134">
        <f t="shared" si="2"/>
        <v>41</v>
      </c>
      <c r="K42" s="134">
        <v>411</v>
      </c>
      <c r="L42" s="134">
        <v>289</v>
      </c>
      <c r="M42" s="134">
        <f t="shared" si="3"/>
        <v>700</v>
      </c>
    </row>
    <row r="43" spans="1:13" ht="30">
      <c r="A43" s="133" t="s">
        <v>187</v>
      </c>
      <c r="B43" s="134">
        <v>2043</v>
      </c>
      <c r="C43" s="134">
        <v>1281</v>
      </c>
      <c r="D43" s="134">
        <f t="shared" si="0"/>
        <v>3324</v>
      </c>
      <c r="E43" s="134">
        <v>256</v>
      </c>
      <c r="F43" s="134">
        <v>71</v>
      </c>
      <c r="G43" s="134">
        <f t="shared" si="1"/>
        <v>327</v>
      </c>
      <c r="H43" s="134">
        <v>48</v>
      </c>
      <c r="I43" s="134">
        <v>23</v>
      </c>
      <c r="J43" s="134">
        <f t="shared" si="2"/>
        <v>71</v>
      </c>
      <c r="K43" s="134">
        <v>382</v>
      </c>
      <c r="L43" s="134">
        <v>189</v>
      </c>
      <c r="M43" s="134">
        <f t="shared" si="3"/>
        <v>571</v>
      </c>
    </row>
    <row r="44" spans="1:13" ht="30">
      <c r="A44" s="133" t="s">
        <v>188</v>
      </c>
      <c r="B44" s="134">
        <v>1423</v>
      </c>
      <c r="C44" s="134">
        <v>1387</v>
      </c>
      <c r="D44" s="134">
        <f t="shared" si="0"/>
        <v>2810</v>
      </c>
      <c r="E44" s="134">
        <v>165</v>
      </c>
      <c r="F44" s="134">
        <v>137</v>
      </c>
      <c r="G44" s="134">
        <f t="shared" si="1"/>
        <v>302</v>
      </c>
      <c r="H44" s="134">
        <v>51</v>
      </c>
      <c r="I44" s="134">
        <v>41</v>
      </c>
      <c r="J44" s="134">
        <f t="shared" si="2"/>
        <v>92</v>
      </c>
      <c r="K44" s="134">
        <v>393</v>
      </c>
      <c r="L44" s="134">
        <v>335</v>
      </c>
      <c r="M44" s="134">
        <f t="shared" si="3"/>
        <v>728</v>
      </c>
    </row>
    <row r="45" spans="1:13">
      <c r="A45" s="133" t="s">
        <v>189</v>
      </c>
      <c r="B45" s="134">
        <v>1118</v>
      </c>
      <c r="C45" s="134">
        <v>1675</v>
      </c>
      <c r="D45" s="134">
        <f t="shared" si="0"/>
        <v>2793</v>
      </c>
      <c r="E45" s="134">
        <v>55</v>
      </c>
      <c r="F45" s="134">
        <v>73</v>
      </c>
      <c r="G45" s="134">
        <f t="shared" si="1"/>
        <v>128</v>
      </c>
      <c r="H45" s="134">
        <v>25</v>
      </c>
      <c r="I45" s="134">
        <v>19</v>
      </c>
      <c r="J45" s="134">
        <f t="shared" si="2"/>
        <v>44</v>
      </c>
      <c r="K45" s="134">
        <v>202</v>
      </c>
      <c r="L45" s="134">
        <v>349</v>
      </c>
      <c r="M45" s="134">
        <f t="shared" si="3"/>
        <v>551</v>
      </c>
    </row>
    <row r="46" spans="1:13" ht="30">
      <c r="A46" s="133" t="s">
        <v>190</v>
      </c>
      <c r="B46" s="134">
        <v>1236</v>
      </c>
      <c r="C46" s="134">
        <v>852</v>
      </c>
      <c r="D46" s="134">
        <f t="shared" si="0"/>
        <v>2088</v>
      </c>
      <c r="E46" s="134">
        <v>114</v>
      </c>
      <c r="F46" s="134">
        <v>31</v>
      </c>
      <c r="G46" s="134">
        <f t="shared" si="1"/>
        <v>145</v>
      </c>
      <c r="H46" s="134">
        <v>20</v>
      </c>
      <c r="I46" s="134">
        <v>7</v>
      </c>
      <c r="J46" s="134">
        <f t="shared" si="2"/>
        <v>27</v>
      </c>
      <c r="K46" s="134">
        <v>69</v>
      </c>
      <c r="L46" s="134">
        <v>36</v>
      </c>
      <c r="M46" s="134">
        <f t="shared" si="3"/>
        <v>105</v>
      </c>
    </row>
    <row r="47" spans="1:13" ht="30">
      <c r="A47" s="133" t="s">
        <v>191</v>
      </c>
      <c r="B47" s="134">
        <v>1192</v>
      </c>
      <c r="C47" s="134">
        <v>883</v>
      </c>
      <c r="D47" s="134">
        <f t="shared" si="0"/>
        <v>2075</v>
      </c>
      <c r="E47" s="134">
        <v>105</v>
      </c>
      <c r="F47" s="134">
        <v>57</v>
      </c>
      <c r="G47" s="134">
        <f t="shared" si="1"/>
        <v>162</v>
      </c>
      <c r="H47" s="134">
        <v>25</v>
      </c>
      <c r="I47" s="134">
        <v>10</v>
      </c>
      <c r="J47" s="134">
        <f t="shared" si="2"/>
        <v>35</v>
      </c>
      <c r="K47" s="134">
        <v>217</v>
      </c>
      <c r="L47" s="134">
        <v>159</v>
      </c>
      <c r="M47" s="134">
        <f t="shared" si="3"/>
        <v>376</v>
      </c>
    </row>
    <row r="48" spans="1:13" ht="30">
      <c r="A48" s="133" t="s">
        <v>192</v>
      </c>
      <c r="B48" s="134">
        <v>1318</v>
      </c>
      <c r="C48" s="134">
        <v>659</v>
      </c>
      <c r="D48" s="134">
        <f t="shared" si="0"/>
        <v>1977</v>
      </c>
      <c r="E48" s="134">
        <v>169</v>
      </c>
      <c r="F48" s="134">
        <v>58</v>
      </c>
      <c r="G48" s="134">
        <f t="shared" si="1"/>
        <v>227</v>
      </c>
      <c r="H48" s="134">
        <v>88</v>
      </c>
      <c r="I48" s="134">
        <v>44</v>
      </c>
      <c r="J48" s="134">
        <f t="shared" si="2"/>
        <v>132</v>
      </c>
      <c r="K48" s="134">
        <v>303</v>
      </c>
      <c r="L48" s="134">
        <v>101</v>
      </c>
      <c r="M48" s="134">
        <f t="shared" si="3"/>
        <v>404</v>
      </c>
    </row>
    <row r="49" spans="1:13">
      <c r="A49" s="133" t="s">
        <v>193</v>
      </c>
      <c r="B49" s="134">
        <v>972</v>
      </c>
      <c r="C49" s="134">
        <v>886</v>
      </c>
      <c r="D49" s="134">
        <f t="shared" si="0"/>
        <v>1858</v>
      </c>
      <c r="E49" s="134">
        <v>73</v>
      </c>
      <c r="F49" s="134">
        <v>40</v>
      </c>
      <c r="G49" s="134">
        <f t="shared" si="1"/>
        <v>113</v>
      </c>
      <c r="H49" s="134">
        <v>19</v>
      </c>
      <c r="I49" s="134">
        <v>10</v>
      </c>
      <c r="J49" s="134">
        <f t="shared" si="2"/>
        <v>29</v>
      </c>
      <c r="K49" s="134">
        <v>209</v>
      </c>
      <c r="L49" s="134">
        <v>98</v>
      </c>
      <c r="M49" s="134">
        <f t="shared" si="3"/>
        <v>307</v>
      </c>
    </row>
    <row r="50" spans="1:13" ht="30">
      <c r="A50" s="133" t="s">
        <v>194</v>
      </c>
      <c r="B50" s="134">
        <v>983</v>
      </c>
      <c r="C50" s="134">
        <v>710</v>
      </c>
      <c r="D50" s="134">
        <f t="shared" si="0"/>
        <v>1693</v>
      </c>
      <c r="E50" s="134">
        <v>90</v>
      </c>
      <c r="F50" s="134">
        <v>55</v>
      </c>
      <c r="G50" s="134">
        <f t="shared" si="1"/>
        <v>145</v>
      </c>
      <c r="H50" s="134">
        <v>10</v>
      </c>
      <c r="I50" s="134">
        <v>8</v>
      </c>
      <c r="J50" s="134">
        <f t="shared" si="2"/>
        <v>18</v>
      </c>
      <c r="K50" s="134">
        <v>416</v>
      </c>
      <c r="L50" s="134">
        <v>249</v>
      </c>
      <c r="M50" s="134">
        <f t="shared" si="3"/>
        <v>665</v>
      </c>
    </row>
    <row r="51" spans="1:13">
      <c r="A51" s="133" t="s">
        <v>195</v>
      </c>
      <c r="B51" s="134">
        <v>1080</v>
      </c>
      <c r="C51" s="134">
        <v>416</v>
      </c>
      <c r="D51" s="134">
        <f t="shared" si="0"/>
        <v>1496</v>
      </c>
      <c r="E51" s="134">
        <v>162</v>
      </c>
      <c r="F51" s="134">
        <v>42</v>
      </c>
      <c r="G51" s="134">
        <f t="shared" si="1"/>
        <v>204</v>
      </c>
      <c r="H51" s="134">
        <v>30</v>
      </c>
      <c r="I51" s="134">
        <v>15</v>
      </c>
      <c r="J51" s="134">
        <f t="shared" si="2"/>
        <v>45</v>
      </c>
      <c r="K51" s="134">
        <v>280</v>
      </c>
      <c r="L51" s="134">
        <v>95</v>
      </c>
      <c r="M51" s="134">
        <f t="shared" si="3"/>
        <v>375</v>
      </c>
    </row>
    <row r="52" spans="1:13">
      <c r="A52" s="133" t="s">
        <v>196</v>
      </c>
      <c r="B52" s="134">
        <v>882</v>
      </c>
      <c r="C52" s="134">
        <v>542</v>
      </c>
      <c r="D52" s="134">
        <f t="shared" si="0"/>
        <v>1424</v>
      </c>
      <c r="E52" s="134">
        <v>42</v>
      </c>
      <c r="F52" s="134">
        <v>30</v>
      </c>
      <c r="G52" s="134">
        <f t="shared" si="1"/>
        <v>72</v>
      </c>
      <c r="H52" s="134">
        <v>17</v>
      </c>
      <c r="I52" s="134">
        <v>15</v>
      </c>
      <c r="J52" s="134">
        <f t="shared" si="2"/>
        <v>32</v>
      </c>
      <c r="K52" s="134">
        <v>116</v>
      </c>
      <c r="L52" s="134">
        <v>72</v>
      </c>
      <c r="M52" s="134">
        <f t="shared" si="3"/>
        <v>188</v>
      </c>
    </row>
    <row r="53" spans="1:13">
      <c r="A53" s="133" t="s">
        <v>197</v>
      </c>
      <c r="B53" s="134">
        <v>824</v>
      </c>
      <c r="C53" s="134">
        <v>364</v>
      </c>
      <c r="D53" s="134">
        <f t="shared" si="0"/>
        <v>1188</v>
      </c>
      <c r="E53" s="134">
        <v>66</v>
      </c>
      <c r="F53" s="134">
        <v>22</v>
      </c>
      <c r="G53" s="134">
        <f t="shared" si="1"/>
        <v>88</v>
      </c>
      <c r="H53" s="134">
        <v>26</v>
      </c>
      <c r="I53" s="134">
        <v>5</v>
      </c>
      <c r="J53" s="134">
        <f t="shared" si="2"/>
        <v>31</v>
      </c>
      <c r="K53" s="134">
        <v>205</v>
      </c>
      <c r="L53" s="134">
        <v>59</v>
      </c>
      <c r="M53" s="134">
        <f t="shared" si="3"/>
        <v>264</v>
      </c>
    </row>
    <row r="54" spans="1:13" ht="30">
      <c r="A54" s="133" t="s">
        <v>198</v>
      </c>
      <c r="B54" s="134">
        <v>864</v>
      </c>
      <c r="C54" s="134">
        <v>275</v>
      </c>
      <c r="D54" s="134">
        <f t="shared" si="0"/>
        <v>1139</v>
      </c>
      <c r="E54" s="134">
        <v>26</v>
      </c>
      <c r="F54" s="134">
        <v>12</v>
      </c>
      <c r="G54" s="134">
        <f t="shared" si="1"/>
        <v>38</v>
      </c>
      <c r="H54" s="134">
        <v>1</v>
      </c>
      <c r="I54" s="134">
        <v>0</v>
      </c>
      <c r="J54" s="134">
        <f t="shared" si="2"/>
        <v>1</v>
      </c>
      <c r="K54" s="134">
        <v>99</v>
      </c>
      <c r="L54" s="134">
        <v>31</v>
      </c>
      <c r="M54" s="134">
        <f t="shared" si="3"/>
        <v>130</v>
      </c>
    </row>
    <row r="55" spans="1:13">
      <c r="A55" s="133" t="s">
        <v>199</v>
      </c>
      <c r="B55" s="134">
        <v>423</v>
      </c>
      <c r="C55" s="134">
        <v>670</v>
      </c>
      <c r="D55" s="134">
        <f t="shared" si="0"/>
        <v>1093</v>
      </c>
      <c r="E55" s="134">
        <v>54</v>
      </c>
      <c r="F55" s="134">
        <v>82</v>
      </c>
      <c r="G55" s="134">
        <f t="shared" si="1"/>
        <v>136</v>
      </c>
      <c r="H55" s="134">
        <v>40</v>
      </c>
      <c r="I55" s="134">
        <v>57</v>
      </c>
      <c r="J55" s="134">
        <f t="shared" si="2"/>
        <v>97</v>
      </c>
      <c r="K55" s="134">
        <v>66</v>
      </c>
      <c r="L55" s="134">
        <v>76</v>
      </c>
      <c r="M55" s="134">
        <f t="shared" si="3"/>
        <v>142</v>
      </c>
    </row>
    <row r="56" spans="1:13" ht="30">
      <c r="A56" s="133" t="s">
        <v>200</v>
      </c>
      <c r="B56" s="134">
        <v>492</v>
      </c>
      <c r="C56" s="134">
        <v>577</v>
      </c>
      <c r="D56" s="134">
        <f t="shared" si="0"/>
        <v>1069</v>
      </c>
      <c r="E56" s="134">
        <v>47</v>
      </c>
      <c r="F56" s="134">
        <v>22</v>
      </c>
      <c r="G56" s="134">
        <f t="shared" si="1"/>
        <v>69</v>
      </c>
      <c r="H56" s="134">
        <v>6</v>
      </c>
      <c r="I56" s="134">
        <v>3</v>
      </c>
      <c r="J56" s="134">
        <f t="shared" si="2"/>
        <v>9</v>
      </c>
      <c r="K56" s="134">
        <v>58</v>
      </c>
      <c r="L56" s="134">
        <v>53</v>
      </c>
      <c r="M56" s="134">
        <f t="shared" si="3"/>
        <v>111</v>
      </c>
    </row>
    <row r="57" spans="1:13">
      <c r="A57" s="133" t="s">
        <v>201</v>
      </c>
      <c r="B57" s="134">
        <v>447</v>
      </c>
      <c r="C57" s="134">
        <v>235</v>
      </c>
      <c r="D57" s="134">
        <f t="shared" si="0"/>
        <v>682</v>
      </c>
      <c r="E57" s="134">
        <v>47</v>
      </c>
      <c r="F57" s="134">
        <v>17</v>
      </c>
      <c r="G57" s="134">
        <f t="shared" si="1"/>
        <v>64</v>
      </c>
      <c r="H57" s="134">
        <v>14</v>
      </c>
      <c r="I57" s="134">
        <v>8</v>
      </c>
      <c r="J57" s="134">
        <f t="shared" si="2"/>
        <v>22</v>
      </c>
      <c r="K57" s="134">
        <v>87</v>
      </c>
      <c r="L57" s="134">
        <v>44</v>
      </c>
      <c r="M57" s="134">
        <f t="shared" si="3"/>
        <v>131</v>
      </c>
    </row>
    <row r="58" spans="1:13" ht="45">
      <c r="A58" s="133" t="s">
        <v>202</v>
      </c>
      <c r="B58" s="134">
        <v>395</v>
      </c>
      <c r="C58" s="134">
        <v>284</v>
      </c>
      <c r="D58" s="134">
        <f t="shared" si="0"/>
        <v>679</v>
      </c>
      <c r="E58" s="134">
        <v>37</v>
      </c>
      <c r="F58" s="134">
        <v>19</v>
      </c>
      <c r="G58" s="134">
        <f t="shared" si="1"/>
        <v>56</v>
      </c>
      <c r="H58" s="134">
        <v>8</v>
      </c>
      <c r="I58" s="134">
        <v>2</v>
      </c>
      <c r="J58" s="134">
        <f t="shared" si="2"/>
        <v>10</v>
      </c>
      <c r="K58" s="134">
        <v>73</v>
      </c>
      <c r="L58" s="134">
        <v>22</v>
      </c>
      <c r="M58" s="134">
        <f t="shared" si="3"/>
        <v>95</v>
      </c>
    </row>
    <row r="59" spans="1:13">
      <c r="A59" s="133" t="s">
        <v>203</v>
      </c>
      <c r="B59" s="134">
        <v>359</v>
      </c>
      <c r="C59" s="134">
        <v>261</v>
      </c>
      <c r="D59" s="134">
        <f t="shared" si="0"/>
        <v>620</v>
      </c>
      <c r="E59" s="134">
        <v>65</v>
      </c>
      <c r="F59" s="134">
        <v>13</v>
      </c>
      <c r="G59" s="134">
        <f t="shared" si="1"/>
        <v>78</v>
      </c>
      <c r="H59" s="134">
        <v>15</v>
      </c>
      <c r="I59" s="134">
        <v>3</v>
      </c>
      <c r="J59" s="134">
        <f t="shared" si="2"/>
        <v>18</v>
      </c>
      <c r="K59" s="134">
        <v>67</v>
      </c>
      <c r="L59" s="134">
        <v>39</v>
      </c>
      <c r="M59" s="134">
        <f t="shared" si="3"/>
        <v>106</v>
      </c>
    </row>
    <row r="60" spans="1:13" ht="30">
      <c r="A60" s="133" t="s">
        <v>204</v>
      </c>
      <c r="B60" s="134">
        <v>470</v>
      </c>
      <c r="C60" s="134">
        <v>147</v>
      </c>
      <c r="D60" s="134">
        <f t="shared" si="0"/>
        <v>617</v>
      </c>
      <c r="E60" s="134">
        <v>109</v>
      </c>
      <c r="F60" s="134">
        <v>27</v>
      </c>
      <c r="G60" s="134">
        <f t="shared" si="1"/>
        <v>136</v>
      </c>
      <c r="H60" s="134">
        <v>28</v>
      </c>
      <c r="I60" s="134">
        <v>4</v>
      </c>
      <c r="J60" s="134">
        <f t="shared" si="2"/>
        <v>32</v>
      </c>
      <c r="K60" s="134">
        <v>123</v>
      </c>
      <c r="L60" s="134">
        <v>36</v>
      </c>
      <c r="M60" s="134">
        <f t="shared" si="3"/>
        <v>159</v>
      </c>
    </row>
    <row r="61" spans="1:13">
      <c r="A61" s="133" t="s">
        <v>205</v>
      </c>
      <c r="B61" s="134">
        <v>334</v>
      </c>
      <c r="C61" s="134">
        <v>274</v>
      </c>
      <c r="D61" s="134">
        <f t="shared" si="0"/>
        <v>608</v>
      </c>
      <c r="E61" s="134">
        <v>46</v>
      </c>
      <c r="F61" s="134">
        <v>27</v>
      </c>
      <c r="G61" s="134">
        <f t="shared" si="1"/>
        <v>73</v>
      </c>
      <c r="H61" s="134">
        <v>21</v>
      </c>
      <c r="I61" s="134">
        <v>10</v>
      </c>
      <c r="J61" s="134">
        <f t="shared" si="2"/>
        <v>31</v>
      </c>
      <c r="K61" s="134">
        <v>72</v>
      </c>
      <c r="L61" s="134">
        <v>38</v>
      </c>
      <c r="M61" s="134">
        <f t="shared" si="3"/>
        <v>110</v>
      </c>
    </row>
    <row r="62" spans="1:13">
      <c r="A62" s="133" t="s">
        <v>206</v>
      </c>
      <c r="B62" s="134">
        <v>330</v>
      </c>
      <c r="C62" s="134">
        <v>276</v>
      </c>
      <c r="D62" s="134">
        <f t="shared" si="0"/>
        <v>606</v>
      </c>
      <c r="E62" s="134">
        <v>48</v>
      </c>
      <c r="F62" s="134">
        <v>18</v>
      </c>
      <c r="G62" s="134">
        <f t="shared" si="1"/>
        <v>66</v>
      </c>
      <c r="H62" s="134">
        <v>11</v>
      </c>
      <c r="I62" s="134">
        <v>10</v>
      </c>
      <c r="J62" s="134">
        <f t="shared" si="2"/>
        <v>21</v>
      </c>
      <c r="K62" s="134">
        <v>73</v>
      </c>
      <c r="L62" s="134">
        <v>37</v>
      </c>
      <c r="M62" s="134">
        <f t="shared" si="3"/>
        <v>110</v>
      </c>
    </row>
    <row r="63" spans="1:13">
      <c r="A63" s="133" t="s">
        <v>207</v>
      </c>
      <c r="B63" s="134">
        <v>309</v>
      </c>
      <c r="C63" s="134">
        <v>259</v>
      </c>
      <c r="D63" s="134">
        <f t="shared" si="0"/>
        <v>568</v>
      </c>
      <c r="E63" s="134">
        <v>36</v>
      </c>
      <c r="F63" s="134">
        <v>17</v>
      </c>
      <c r="G63" s="134">
        <f t="shared" si="1"/>
        <v>53</v>
      </c>
      <c r="H63" s="134">
        <v>14</v>
      </c>
      <c r="I63" s="134">
        <v>3</v>
      </c>
      <c r="J63" s="134">
        <f t="shared" si="2"/>
        <v>17</v>
      </c>
      <c r="K63" s="134">
        <v>62</v>
      </c>
      <c r="L63" s="134">
        <v>38</v>
      </c>
      <c r="M63" s="134">
        <f t="shared" si="3"/>
        <v>100</v>
      </c>
    </row>
    <row r="64" spans="1:13">
      <c r="A64" s="133" t="s">
        <v>208</v>
      </c>
      <c r="B64" s="134">
        <v>229</v>
      </c>
      <c r="C64" s="134">
        <v>287</v>
      </c>
      <c r="D64" s="134">
        <f t="shared" si="0"/>
        <v>516</v>
      </c>
      <c r="E64" s="134">
        <v>48</v>
      </c>
      <c r="F64" s="134">
        <v>45</v>
      </c>
      <c r="G64" s="134">
        <f t="shared" si="1"/>
        <v>93</v>
      </c>
      <c r="H64" s="134">
        <v>23</v>
      </c>
      <c r="I64" s="134">
        <v>42</v>
      </c>
      <c r="J64" s="134">
        <f t="shared" si="2"/>
        <v>65</v>
      </c>
      <c r="K64" s="134">
        <v>63</v>
      </c>
      <c r="L64" s="134">
        <v>74</v>
      </c>
      <c r="M64" s="134">
        <f t="shared" si="3"/>
        <v>137</v>
      </c>
    </row>
    <row r="65" spans="1:13">
      <c r="A65" s="133" t="s">
        <v>209</v>
      </c>
      <c r="B65" s="134">
        <v>223</v>
      </c>
      <c r="C65" s="134">
        <v>188</v>
      </c>
      <c r="D65" s="134">
        <f t="shared" si="0"/>
        <v>411</v>
      </c>
      <c r="E65" s="134">
        <v>21</v>
      </c>
      <c r="F65" s="134">
        <v>27</v>
      </c>
      <c r="G65" s="134">
        <f t="shared" si="1"/>
        <v>48</v>
      </c>
      <c r="H65" s="134">
        <v>15</v>
      </c>
      <c r="I65" s="134">
        <v>7</v>
      </c>
      <c r="J65" s="134">
        <f t="shared" si="2"/>
        <v>22</v>
      </c>
      <c r="K65" s="134">
        <v>81</v>
      </c>
      <c r="L65" s="134">
        <v>50</v>
      </c>
      <c r="M65" s="134">
        <f t="shared" si="3"/>
        <v>131</v>
      </c>
    </row>
    <row r="66" spans="1:13" ht="45">
      <c r="A66" s="133" t="s">
        <v>210</v>
      </c>
      <c r="B66" s="134">
        <v>179</v>
      </c>
      <c r="C66" s="134">
        <v>226</v>
      </c>
      <c r="D66" s="134">
        <f t="shared" si="0"/>
        <v>405</v>
      </c>
      <c r="E66" s="134">
        <v>29</v>
      </c>
      <c r="F66" s="134">
        <v>27</v>
      </c>
      <c r="G66" s="134">
        <f t="shared" si="1"/>
        <v>56</v>
      </c>
      <c r="H66" s="134">
        <v>6</v>
      </c>
      <c r="I66" s="134">
        <v>8</v>
      </c>
      <c r="J66" s="134">
        <f t="shared" si="2"/>
        <v>14</v>
      </c>
      <c r="K66" s="134">
        <v>43</v>
      </c>
      <c r="L66" s="134">
        <v>49</v>
      </c>
      <c r="M66" s="134">
        <f t="shared" si="3"/>
        <v>92</v>
      </c>
    </row>
    <row r="67" spans="1:13" ht="30">
      <c r="A67" s="133" t="s">
        <v>211</v>
      </c>
      <c r="B67" s="134">
        <v>240</v>
      </c>
      <c r="C67" s="134">
        <v>155</v>
      </c>
      <c r="D67" s="134">
        <f t="shared" si="0"/>
        <v>395</v>
      </c>
      <c r="E67" s="134">
        <v>18</v>
      </c>
      <c r="F67" s="134">
        <v>10</v>
      </c>
      <c r="G67" s="134">
        <f t="shared" si="1"/>
        <v>28</v>
      </c>
      <c r="H67" s="134">
        <v>20</v>
      </c>
      <c r="I67" s="134">
        <v>11</v>
      </c>
      <c r="J67" s="134">
        <f t="shared" si="2"/>
        <v>31</v>
      </c>
      <c r="K67" s="134">
        <v>82</v>
      </c>
      <c r="L67" s="134">
        <v>43</v>
      </c>
      <c r="M67" s="134">
        <f t="shared" si="3"/>
        <v>125</v>
      </c>
    </row>
    <row r="68" spans="1:13">
      <c r="A68" s="133" t="s">
        <v>212</v>
      </c>
      <c r="B68" s="134">
        <v>187</v>
      </c>
      <c r="C68" s="134">
        <v>142</v>
      </c>
      <c r="D68" s="134">
        <f t="shared" si="0"/>
        <v>329</v>
      </c>
      <c r="E68" s="134">
        <v>0</v>
      </c>
      <c r="F68" s="134">
        <v>1</v>
      </c>
      <c r="G68" s="134">
        <f t="shared" si="1"/>
        <v>1</v>
      </c>
      <c r="H68" s="134">
        <v>2</v>
      </c>
      <c r="I68" s="134">
        <v>4</v>
      </c>
      <c r="J68" s="134">
        <f t="shared" si="2"/>
        <v>6</v>
      </c>
      <c r="K68" s="134">
        <v>1</v>
      </c>
      <c r="L68" s="134">
        <v>5</v>
      </c>
      <c r="M68" s="134">
        <f t="shared" si="3"/>
        <v>6</v>
      </c>
    </row>
    <row r="69" spans="1:13" ht="45">
      <c r="A69" s="133" t="s">
        <v>213</v>
      </c>
      <c r="B69" s="134">
        <v>111</v>
      </c>
      <c r="C69" s="134">
        <v>185</v>
      </c>
      <c r="D69" s="134">
        <f t="shared" si="0"/>
        <v>296</v>
      </c>
      <c r="E69" s="134">
        <v>6</v>
      </c>
      <c r="F69" s="134">
        <v>7</v>
      </c>
      <c r="G69" s="134">
        <f t="shared" si="1"/>
        <v>13</v>
      </c>
      <c r="H69" s="134">
        <v>2</v>
      </c>
      <c r="I69" s="134">
        <v>7</v>
      </c>
      <c r="J69" s="134">
        <f t="shared" si="2"/>
        <v>9</v>
      </c>
      <c r="K69" s="134">
        <v>22</v>
      </c>
      <c r="L69" s="134">
        <v>36</v>
      </c>
      <c r="M69" s="134">
        <f t="shared" si="3"/>
        <v>58</v>
      </c>
    </row>
    <row r="70" spans="1:13" ht="30">
      <c r="A70" s="133" t="s">
        <v>214</v>
      </c>
      <c r="B70" s="134">
        <v>114</v>
      </c>
      <c r="C70" s="134">
        <v>156</v>
      </c>
      <c r="D70" s="134">
        <f t="shared" ref="D70:D133" si="4">B70+C70</f>
        <v>270</v>
      </c>
      <c r="E70" s="134">
        <v>15</v>
      </c>
      <c r="F70" s="134">
        <v>33</v>
      </c>
      <c r="G70" s="134">
        <f t="shared" ref="G70:G133" si="5">E70+F70</f>
        <v>48</v>
      </c>
      <c r="H70" s="134">
        <v>3</v>
      </c>
      <c r="I70" s="134">
        <v>10</v>
      </c>
      <c r="J70" s="134">
        <f t="shared" ref="J70:J133" si="6">H70+I70</f>
        <v>13</v>
      </c>
      <c r="K70" s="134">
        <v>36</v>
      </c>
      <c r="L70" s="134">
        <v>39</v>
      </c>
      <c r="M70" s="134">
        <f t="shared" ref="M70:M133" si="7">K70+L70</f>
        <v>75</v>
      </c>
    </row>
    <row r="71" spans="1:13" ht="30">
      <c r="A71" s="133" t="s">
        <v>215</v>
      </c>
      <c r="B71" s="134">
        <v>67</v>
      </c>
      <c r="C71" s="134">
        <v>148</v>
      </c>
      <c r="D71" s="134">
        <f t="shared" si="4"/>
        <v>215</v>
      </c>
      <c r="E71" s="134">
        <v>5</v>
      </c>
      <c r="F71" s="134">
        <v>7</v>
      </c>
      <c r="G71" s="134">
        <f t="shared" si="5"/>
        <v>12</v>
      </c>
      <c r="H71" s="134">
        <v>1</v>
      </c>
      <c r="I71" s="134">
        <v>0</v>
      </c>
      <c r="J71" s="134">
        <f t="shared" si="6"/>
        <v>1</v>
      </c>
      <c r="K71" s="134">
        <v>7</v>
      </c>
      <c r="L71" s="134">
        <v>22</v>
      </c>
      <c r="M71" s="134">
        <f t="shared" si="7"/>
        <v>29</v>
      </c>
    </row>
    <row r="72" spans="1:13">
      <c r="A72" s="133" t="s">
        <v>216</v>
      </c>
      <c r="B72" s="134">
        <v>35</v>
      </c>
      <c r="C72" s="134">
        <v>166</v>
      </c>
      <c r="D72" s="134">
        <f t="shared" si="4"/>
        <v>201</v>
      </c>
      <c r="E72" s="134">
        <v>12</v>
      </c>
      <c r="F72" s="134">
        <v>7</v>
      </c>
      <c r="G72" s="134">
        <f t="shared" si="5"/>
        <v>19</v>
      </c>
      <c r="H72" s="134">
        <v>3</v>
      </c>
      <c r="I72" s="134">
        <v>3</v>
      </c>
      <c r="J72" s="134">
        <f t="shared" si="6"/>
        <v>6</v>
      </c>
      <c r="K72" s="134">
        <v>7</v>
      </c>
      <c r="L72" s="134">
        <v>22</v>
      </c>
      <c r="M72" s="134">
        <f t="shared" si="7"/>
        <v>29</v>
      </c>
    </row>
    <row r="73" spans="1:13" ht="45">
      <c r="A73" s="133" t="s">
        <v>217</v>
      </c>
      <c r="B73" s="134">
        <v>169</v>
      </c>
      <c r="C73" s="134">
        <v>27</v>
      </c>
      <c r="D73" s="134">
        <f t="shared" si="4"/>
        <v>196</v>
      </c>
      <c r="E73" s="134">
        <v>9</v>
      </c>
      <c r="F73" s="134">
        <v>0</v>
      </c>
      <c r="G73" s="134">
        <f t="shared" si="5"/>
        <v>9</v>
      </c>
      <c r="H73" s="134">
        <v>5</v>
      </c>
      <c r="I73" s="134">
        <v>0</v>
      </c>
      <c r="J73" s="134">
        <f t="shared" si="6"/>
        <v>5</v>
      </c>
      <c r="K73" s="134">
        <v>18</v>
      </c>
      <c r="L73" s="134">
        <v>5</v>
      </c>
      <c r="M73" s="134">
        <f t="shared" si="7"/>
        <v>23</v>
      </c>
    </row>
    <row r="74" spans="1:13" ht="30">
      <c r="A74" s="133" t="s">
        <v>218</v>
      </c>
      <c r="B74" s="134">
        <v>72</v>
      </c>
      <c r="C74" s="134">
        <v>111</v>
      </c>
      <c r="D74" s="134">
        <f t="shared" si="4"/>
        <v>183</v>
      </c>
      <c r="E74" s="134">
        <v>8</v>
      </c>
      <c r="F74" s="134">
        <v>8</v>
      </c>
      <c r="G74" s="134">
        <f t="shared" si="5"/>
        <v>16</v>
      </c>
      <c r="H74" s="134">
        <v>4</v>
      </c>
      <c r="I74" s="134">
        <v>5</v>
      </c>
      <c r="J74" s="134">
        <f t="shared" si="6"/>
        <v>9</v>
      </c>
      <c r="K74" s="134">
        <v>17</v>
      </c>
      <c r="L74" s="134">
        <v>17</v>
      </c>
      <c r="M74" s="134">
        <f t="shared" si="7"/>
        <v>34</v>
      </c>
    </row>
    <row r="75" spans="1:13">
      <c r="A75" s="133" t="s">
        <v>219</v>
      </c>
      <c r="B75" s="134">
        <v>92</v>
      </c>
      <c r="C75" s="134">
        <v>88</v>
      </c>
      <c r="D75" s="134">
        <f t="shared" si="4"/>
        <v>180</v>
      </c>
      <c r="E75" s="134">
        <v>12</v>
      </c>
      <c r="F75" s="134">
        <v>5</v>
      </c>
      <c r="G75" s="134">
        <f t="shared" si="5"/>
        <v>17</v>
      </c>
      <c r="H75" s="134">
        <v>2</v>
      </c>
      <c r="I75" s="134">
        <v>2</v>
      </c>
      <c r="J75" s="134">
        <f t="shared" si="6"/>
        <v>4</v>
      </c>
      <c r="K75" s="134">
        <v>5</v>
      </c>
      <c r="L75" s="134">
        <v>7</v>
      </c>
      <c r="M75" s="134">
        <f t="shared" si="7"/>
        <v>12</v>
      </c>
    </row>
    <row r="76" spans="1:13" ht="30">
      <c r="A76" s="133" t="s">
        <v>220</v>
      </c>
      <c r="B76" s="134">
        <v>79</v>
      </c>
      <c r="C76" s="134">
        <v>70</v>
      </c>
      <c r="D76" s="134">
        <f t="shared" si="4"/>
        <v>149</v>
      </c>
      <c r="E76" s="134">
        <v>7</v>
      </c>
      <c r="F76" s="134">
        <v>1</v>
      </c>
      <c r="G76" s="134">
        <f t="shared" si="5"/>
        <v>8</v>
      </c>
      <c r="H76" s="134">
        <v>3</v>
      </c>
      <c r="I76" s="134">
        <v>3</v>
      </c>
      <c r="J76" s="134">
        <f t="shared" si="6"/>
        <v>6</v>
      </c>
      <c r="K76" s="134">
        <v>15</v>
      </c>
      <c r="L76" s="134">
        <v>5</v>
      </c>
      <c r="M76" s="134">
        <f t="shared" si="7"/>
        <v>20</v>
      </c>
    </row>
    <row r="77" spans="1:13" ht="30">
      <c r="A77" s="133" t="s">
        <v>221</v>
      </c>
      <c r="B77" s="134">
        <v>69</v>
      </c>
      <c r="C77" s="134">
        <v>78</v>
      </c>
      <c r="D77" s="134">
        <f t="shared" si="4"/>
        <v>147</v>
      </c>
      <c r="E77" s="134">
        <v>14</v>
      </c>
      <c r="F77" s="134">
        <v>9</v>
      </c>
      <c r="G77" s="134">
        <f t="shared" si="5"/>
        <v>23</v>
      </c>
      <c r="H77" s="134">
        <v>6</v>
      </c>
      <c r="I77" s="134">
        <v>2</v>
      </c>
      <c r="J77" s="134">
        <f t="shared" si="6"/>
        <v>8</v>
      </c>
      <c r="K77" s="134">
        <v>40</v>
      </c>
      <c r="L77" s="134">
        <v>43</v>
      </c>
      <c r="M77" s="134">
        <f t="shared" si="7"/>
        <v>83</v>
      </c>
    </row>
    <row r="78" spans="1:13">
      <c r="A78" s="133" t="s">
        <v>222</v>
      </c>
      <c r="B78" s="134">
        <v>95</v>
      </c>
      <c r="C78" s="134">
        <v>32</v>
      </c>
      <c r="D78" s="134">
        <f t="shared" si="4"/>
        <v>127</v>
      </c>
      <c r="E78" s="134">
        <v>7</v>
      </c>
      <c r="F78" s="134">
        <v>3</v>
      </c>
      <c r="G78" s="134">
        <f t="shared" si="5"/>
        <v>10</v>
      </c>
      <c r="H78" s="134">
        <v>4</v>
      </c>
      <c r="I78" s="134">
        <v>0</v>
      </c>
      <c r="J78" s="134">
        <f t="shared" si="6"/>
        <v>4</v>
      </c>
      <c r="K78" s="134">
        <v>35</v>
      </c>
      <c r="L78" s="134">
        <v>18</v>
      </c>
      <c r="M78" s="134">
        <f t="shared" si="7"/>
        <v>53</v>
      </c>
    </row>
    <row r="79" spans="1:13" ht="30">
      <c r="A79" s="133" t="s">
        <v>223</v>
      </c>
      <c r="B79" s="134">
        <v>76</v>
      </c>
      <c r="C79" s="134">
        <v>18</v>
      </c>
      <c r="D79" s="134">
        <f t="shared" si="4"/>
        <v>94</v>
      </c>
      <c r="E79" s="134">
        <v>2</v>
      </c>
      <c r="F79" s="134">
        <v>2</v>
      </c>
      <c r="G79" s="134">
        <f t="shared" si="5"/>
        <v>4</v>
      </c>
      <c r="H79" s="134">
        <v>0</v>
      </c>
      <c r="I79" s="134">
        <v>1</v>
      </c>
      <c r="J79" s="134">
        <f t="shared" si="6"/>
        <v>1</v>
      </c>
      <c r="K79" s="134">
        <v>16</v>
      </c>
      <c r="L79" s="134">
        <v>1</v>
      </c>
      <c r="M79" s="134">
        <f t="shared" si="7"/>
        <v>17</v>
      </c>
    </row>
    <row r="80" spans="1:13" ht="30">
      <c r="A80" s="133" t="s">
        <v>224</v>
      </c>
      <c r="B80" s="134">
        <v>64</v>
      </c>
      <c r="C80" s="134">
        <v>27</v>
      </c>
      <c r="D80" s="134">
        <f t="shared" si="4"/>
        <v>91</v>
      </c>
      <c r="E80" s="134">
        <v>0</v>
      </c>
      <c r="F80" s="134">
        <v>0</v>
      </c>
      <c r="G80" s="134">
        <f t="shared" si="5"/>
        <v>0</v>
      </c>
      <c r="H80" s="134">
        <v>0</v>
      </c>
      <c r="I80" s="134">
        <v>0</v>
      </c>
      <c r="J80" s="134">
        <f t="shared" si="6"/>
        <v>0</v>
      </c>
      <c r="K80" s="134">
        <v>0</v>
      </c>
      <c r="L80" s="134">
        <v>0</v>
      </c>
      <c r="M80" s="134">
        <f t="shared" si="7"/>
        <v>0</v>
      </c>
    </row>
    <row r="81" spans="1:13" ht="30">
      <c r="A81" s="133" t="s">
        <v>225</v>
      </c>
      <c r="B81" s="134">
        <v>35</v>
      </c>
      <c r="C81" s="134">
        <v>40</v>
      </c>
      <c r="D81" s="134">
        <f t="shared" si="4"/>
        <v>75</v>
      </c>
      <c r="E81" s="134">
        <v>1</v>
      </c>
      <c r="F81" s="134">
        <v>1</v>
      </c>
      <c r="G81" s="134">
        <f t="shared" si="5"/>
        <v>2</v>
      </c>
      <c r="H81" s="134">
        <v>0</v>
      </c>
      <c r="I81" s="134">
        <v>0</v>
      </c>
      <c r="J81" s="134">
        <f t="shared" si="6"/>
        <v>0</v>
      </c>
      <c r="K81" s="134">
        <v>0</v>
      </c>
      <c r="L81" s="134">
        <v>1</v>
      </c>
      <c r="M81" s="134">
        <f t="shared" si="7"/>
        <v>1</v>
      </c>
    </row>
    <row r="82" spans="1:13">
      <c r="A82" s="133" t="s">
        <v>226</v>
      </c>
      <c r="B82" s="134">
        <v>42</v>
      </c>
      <c r="C82" s="134">
        <v>28</v>
      </c>
      <c r="D82" s="134">
        <f t="shared" si="4"/>
        <v>70</v>
      </c>
      <c r="E82" s="134">
        <v>8</v>
      </c>
      <c r="F82" s="134">
        <v>4</v>
      </c>
      <c r="G82" s="134">
        <f t="shared" si="5"/>
        <v>12</v>
      </c>
      <c r="H82" s="134">
        <v>4</v>
      </c>
      <c r="I82" s="134">
        <v>5</v>
      </c>
      <c r="J82" s="134">
        <f t="shared" si="6"/>
        <v>9</v>
      </c>
      <c r="K82" s="134">
        <v>21</v>
      </c>
      <c r="L82" s="134">
        <v>13</v>
      </c>
      <c r="M82" s="134">
        <f t="shared" si="7"/>
        <v>34</v>
      </c>
    </row>
    <row r="83" spans="1:13" ht="45">
      <c r="A83" s="133" t="s">
        <v>227</v>
      </c>
      <c r="B83" s="134">
        <v>19</v>
      </c>
      <c r="C83" s="134">
        <v>27</v>
      </c>
      <c r="D83" s="134">
        <f t="shared" si="4"/>
        <v>46</v>
      </c>
      <c r="E83" s="134">
        <v>2</v>
      </c>
      <c r="F83" s="134">
        <v>1</v>
      </c>
      <c r="G83" s="134">
        <f t="shared" si="5"/>
        <v>3</v>
      </c>
      <c r="H83" s="134">
        <v>0</v>
      </c>
      <c r="I83" s="134">
        <v>0</v>
      </c>
      <c r="J83" s="134">
        <f t="shared" si="6"/>
        <v>0</v>
      </c>
      <c r="K83" s="134">
        <v>4</v>
      </c>
      <c r="L83" s="134">
        <v>7</v>
      </c>
      <c r="M83" s="134">
        <f t="shared" si="7"/>
        <v>11</v>
      </c>
    </row>
    <row r="84" spans="1:13" ht="30">
      <c r="A84" s="133" t="s">
        <v>228</v>
      </c>
      <c r="B84" s="134">
        <v>23</v>
      </c>
      <c r="C84" s="134">
        <v>17</v>
      </c>
      <c r="D84" s="134">
        <f t="shared" si="4"/>
        <v>40</v>
      </c>
      <c r="E84" s="134">
        <v>7</v>
      </c>
      <c r="F84" s="134">
        <v>0</v>
      </c>
      <c r="G84" s="134">
        <f t="shared" si="5"/>
        <v>7</v>
      </c>
      <c r="H84" s="134">
        <v>1</v>
      </c>
      <c r="I84" s="134">
        <v>2</v>
      </c>
      <c r="J84" s="134">
        <f t="shared" si="6"/>
        <v>3</v>
      </c>
      <c r="K84" s="134">
        <v>9</v>
      </c>
      <c r="L84" s="134">
        <v>7</v>
      </c>
      <c r="M84" s="134">
        <f t="shared" si="7"/>
        <v>16</v>
      </c>
    </row>
    <row r="85" spans="1:13" ht="45">
      <c r="A85" s="133" t="s">
        <v>229</v>
      </c>
      <c r="B85" s="134">
        <v>15</v>
      </c>
      <c r="C85" s="134">
        <v>12</v>
      </c>
      <c r="D85" s="134">
        <f t="shared" si="4"/>
        <v>27</v>
      </c>
      <c r="E85" s="134">
        <v>3</v>
      </c>
      <c r="F85" s="134">
        <v>0</v>
      </c>
      <c r="G85" s="134">
        <f t="shared" si="5"/>
        <v>3</v>
      </c>
      <c r="H85" s="134">
        <v>0</v>
      </c>
      <c r="I85" s="134">
        <v>0</v>
      </c>
      <c r="J85" s="134">
        <f t="shared" si="6"/>
        <v>0</v>
      </c>
      <c r="K85" s="134">
        <v>5</v>
      </c>
      <c r="L85" s="134">
        <v>3</v>
      </c>
      <c r="M85" s="134">
        <f t="shared" si="7"/>
        <v>8</v>
      </c>
    </row>
    <row r="86" spans="1:13">
      <c r="A86" s="133" t="s">
        <v>230</v>
      </c>
      <c r="B86" s="134">
        <v>16</v>
      </c>
      <c r="C86" s="134">
        <v>2</v>
      </c>
      <c r="D86" s="134">
        <f t="shared" si="4"/>
        <v>18</v>
      </c>
      <c r="E86" s="134">
        <v>0</v>
      </c>
      <c r="F86" s="134">
        <v>0</v>
      </c>
      <c r="G86" s="134">
        <f t="shared" si="5"/>
        <v>0</v>
      </c>
      <c r="H86" s="134">
        <v>0</v>
      </c>
      <c r="I86" s="134">
        <v>0</v>
      </c>
      <c r="J86" s="134">
        <f t="shared" si="6"/>
        <v>0</v>
      </c>
      <c r="K86" s="134">
        <v>0</v>
      </c>
      <c r="L86" s="134">
        <v>0</v>
      </c>
      <c r="M86" s="134">
        <f t="shared" si="7"/>
        <v>0</v>
      </c>
    </row>
    <row r="87" spans="1:13">
      <c r="A87" s="133" t="s">
        <v>231</v>
      </c>
      <c r="B87" s="134">
        <v>3583157</v>
      </c>
      <c r="C87" s="134">
        <v>3928613</v>
      </c>
      <c r="D87" s="134">
        <f t="shared" si="4"/>
        <v>7511770</v>
      </c>
      <c r="E87" s="134">
        <v>608013</v>
      </c>
      <c r="F87" s="134">
        <v>608713</v>
      </c>
      <c r="G87" s="134">
        <f t="shared" si="5"/>
        <v>1216726</v>
      </c>
      <c r="H87" s="134">
        <v>261274</v>
      </c>
      <c r="I87" s="134">
        <v>235488</v>
      </c>
      <c r="J87" s="134">
        <f t="shared" si="6"/>
        <v>496762</v>
      </c>
      <c r="K87" s="134">
        <v>1137716</v>
      </c>
      <c r="L87" s="134">
        <v>1312400</v>
      </c>
      <c r="M87" s="134">
        <f t="shared" si="7"/>
        <v>2450116</v>
      </c>
    </row>
    <row r="88" spans="1:13">
      <c r="A88" s="133" t="s">
        <v>232</v>
      </c>
      <c r="B88" s="134">
        <v>1598548</v>
      </c>
      <c r="C88" s="134">
        <v>1287499</v>
      </c>
      <c r="D88" s="134">
        <f t="shared" si="4"/>
        <v>2886047</v>
      </c>
      <c r="E88" s="134">
        <v>159594</v>
      </c>
      <c r="F88" s="134">
        <v>119359</v>
      </c>
      <c r="G88" s="134">
        <f t="shared" si="5"/>
        <v>278953</v>
      </c>
      <c r="H88" s="134">
        <v>46314</v>
      </c>
      <c r="I88" s="134">
        <v>31997</v>
      </c>
      <c r="J88" s="134">
        <f t="shared" si="6"/>
        <v>78311</v>
      </c>
      <c r="K88" s="134">
        <v>471510</v>
      </c>
      <c r="L88" s="134">
        <v>385991</v>
      </c>
      <c r="M88" s="134">
        <f t="shared" si="7"/>
        <v>857501</v>
      </c>
    </row>
    <row r="89" spans="1:13">
      <c r="A89" s="133" t="s">
        <v>233</v>
      </c>
      <c r="B89" s="134">
        <v>1293235</v>
      </c>
      <c r="C89" s="134">
        <v>1244642</v>
      </c>
      <c r="D89" s="134">
        <f t="shared" si="4"/>
        <v>2537877</v>
      </c>
      <c r="E89" s="134">
        <v>169811</v>
      </c>
      <c r="F89" s="134">
        <v>150865</v>
      </c>
      <c r="G89" s="134">
        <f t="shared" si="5"/>
        <v>320676</v>
      </c>
      <c r="H89" s="134">
        <v>57426</v>
      </c>
      <c r="I89" s="134">
        <v>46481</v>
      </c>
      <c r="J89" s="134">
        <f t="shared" si="6"/>
        <v>103907</v>
      </c>
      <c r="K89" s="134">
        <v>461887</v>
      </c>
      <c r="L89" s="134">
        <v>485725</v>
      </c>
      <c r="M89" s="134">
        <f t="shared" si="7"/>
        <v>947612</v>
      </c>
    </row>
    <row r="90" spans="1:13">
      <c r="A90" s="133" t="s">
        <v>234</v>
      </c>
      <c r="B90" s="134">
        <v>1283621</v>
      </c>
      <c r="C90" s="134">
        <v>506793</v>
      </c>
      <c r="D90" s="134">
        <f t="shared" si="4"/>
        <v>1790414</v>
      </c>
      <c r="E90" s="134">
        <v>111540</v>
      </c>
      <c r="F90" s="134">
        <v>41610</v>
      </c>
      <c r="G90" s="134">
        <f t="shared" si="5"/>
        <v>153150</v>
      </c>
      <c r="H90" s="134">
        <v>33651</v>
      </c>
      <c r="I90" s="134">
        <v>10424</v>
      </c>
      <c r="J90" s="134">
        <f t="shared" si="6"/>
        <v>44075</v>
      </c>
      <c r="K90" s="134">
        <v>337684</v>
      </c>
      <c r="L90" s="134">
        <v>147592</v>
      </c>
      <c r="M90" s="134">
        <f t="shared" si="7"/>
        <v>485276</v>
      </c>
    </row>
    <row r="91" spans="1:13">
      <c r="A91" s="133" t="s">
        <v>235</v>
      </c>
      <c r="B91" s="134">
        <v>1169570</v>
      </c>
      <c r="C91" s="134">
        <v>471997</v>
      </c>
      <c r="D91" s="134">
        <f t="shared" si="4"/>
        <v>1641567</v>
      </c>
      <c r="E91" s="134">
        <v>102471</v>
      </c>
      <c r="F91" s="134">
        <v>43643</v>
      </c>
      <c r="G91" s="134">
        <f t="shared" si="5"/>
        <v>146114</v>
      </c>
      <c r="H91" s="134">
        <v>20742</v>
      </c>
      <c r="I91" s="134">
        <v>7243</v>
      </c>
      <c r="J91" s="134">
        <f t="shared" si="6"/>
        <v>27985</v>
      </c>
      <c r="K91" s="134">
        <v>444696</v>
      </c>
      <c r="L91" s="134">
        <v>197508</v>
      </c>
      <c r="M91" s="134">
        <f t="shared" si="7"/>
        <v>642204</v>
      </c>
    </row>
    <row r="92" spans="1:13" ht="30">
      <c r="A92" s="133" t="s">
        <v>236</v>
      </c>
      <c r="B92" s="134">
        <v>421153</v>
      </c>
      <c r="C92" s="134">
        <v>461644</v>
      </c>
      <c r="D92" s="134">
        <f t="shared" si="4"/>
        <v>882797</v>
      </c>
      <c r="E92" s="134">
        <v>60330</v>
      </c>
      <c r="F92" s="134">
        <v>54389</v>
      </c>
      <c r="G92" s="134">
        <f t="shared" si="5"/>
        <v>114719</v>
      </c>
      <c r="H92" s="134">
        <v>30393</v>
      </c>
      <c r="I92" s="134">
        <v>35254</v>
      </c>
      <c r="J92" s="134">
        <f t="shared" si="6"/>
        <v>65647</v>
      </c>
      <c r="K92" s="134">
        <v>87478</v>
      </c>
      <c r="L92" s="134">
        <v>89551</v>
      </c>
      <c r="M92" s="134">
        <f t="shared" si="7"/>
        <v>177029</v>
      </c>
    </row>
    <row r="93" spans="1:13">
      <c r="A93" s="133" t="s">
        <v>237</v>
      </c>
      <c r="B93" s="134">
        <v>190464</v>
      </c>
      <c r="C93" s="134">
        <v>329364</v>
      </c>
      <c r="D93" s="134">
        <f t="shared" si="4"/>
        <v>519828</v>
      </c>
      <c r="E93" s="134">
        <v>39247</v>
      </c>
      <c r="F93" s="134">
        <v>45156</v>
      </c>
      <c r="G93" s="134">
        <f t="shared" si="5"/>
        <v>84403</v>
      </c>
      <c r="H93" s="134">
        <v>13212</v>
      </c>
      <c r="I93" s="134">
        <v>13958</v>
      </c>
      <c r="J93" s="134">
        <f t="shared" si="6"/>
        <v>27170</v>
      </c>
      <c r="K93" s="134">
        <v>64511</v>
      </c>
      <c r="L93" s="134">
        <v>121425</v>
      </c>
      <c r="M93" s="134">
        <f t="shared" si="7"/>
        <v>185936</v>
      </c>
    </row>
    <row r="94" spans="1:13" ht="30">
      <c r="A94" s="133" t="s">
        <v>238</v>
      </c>
      <c r="B94" s="134">
        <v>272661</v>
      </c>
      <c r="C94" s="134">
        <v>163244</v>
      </c>
      <c r="D94" s="134">
        <f t="shared" si="4"/>
        <v>435905</v>
      </c>
      <c r="E94" s="134">
        <v>23051</v>
      </c>
      <c r="F94" s="134">
        <v>14629</v>
      </c>
      <c r="G94" s="134">
        <f t="shared" si="5"/>
        <v>37680</v>
      </c>
      <c r="H94" s="134">
        <v>5656</v>
      </c>
      <c r="I94" s="134">
        <v>2821</v>
      </c>
      <c r="J94" s="134">
        <f t="shared" si="6"/>
        <v>8477</v>
      </c>
      <c r="K94" s="134">
        <v>66606</v>
      </c>
      <c r="L94" s="134">
        <v>53636</v>
      </c>
      <c r="M94" s="134">
        <f t="shared" si="7"/>
        <v>120242</v>
      </c>
    </row>
    <row r="95" spans="1:13" ht="30">
      <c r="A95" s="133" t="s">
        <v>239</v>
      </c>
      <c r="B95" s="134">
        <v>197585</v>
      </c>
      <c r="C95" s="134">
        <v>113768</v>
      </c>
      <c r="D95" s="134">
        <f t="shared" si="4"/>
        <v>311353</v>
      </c>
      <c r="E95" s="134">
        <v>20417</v>
      </c>
      <c r="F95" s="134">
        <v>11453</v>
      </c>
      <c r="G95" s="134">
        <f t="shared" si="5"/>
        <v>31870</v>
      </c>
      <c r="H95" s="134">
        <v>2909</v>
      </c>
      <c r="I95" s="134">
        <v>1647</v>
      </c>
      <c r="J95" s="134">
        <f t="shared" si="6"/>
        <v>4556</v>
      </c>
      <c r="K95" s="134">
        <v>56650</v>
      </c>
      <c r="L95" s="134">
        <v>34647</v>
      </c>
      <c r="M95" s="134">
        <f t="shared" si="7"/>
        <v>91297</v>
      </c>
    </row>
    <row r="96" spans="1:13" ht="30">
      <c r="A96" s="133" t="s">
        <v>240</v>
      </c>
      <c r="B96" s="134">
        <v>158426</v>
      </c>
      <c r="C96" s="134">
        <v>132066</v>
      </c>
      <c r="D96" s="134">
        <f t="shared" si="4"/>
        <v>290492</v>
      </c>
      <c r="E96" s="134">
        <v>16421</v>
      </c>
      <c r="F96" s="134">
        <v>12178</v>
      </c>
      <c r="G96" s="134">
        <f t="shared" si="5"/>
        <v>28599</v>
      </c>
      <c r="H96" s="134">
        <v>7041</v>
      </c>
      <c r="I96" s="134">
        <v>7440</v>
      </c>
      <c r="J96" s="134">
        <f t="shared" si="6"/>
        <v>14481</v>
      </c>
      <c r="K96" s="134">
        <v>33352</v>
      </c>
      <c r="L96" s="134">
        <v>30331</v>
      </c>
      <c r="M96" s="134">
        <f t="shared" si="7"/>
        <v>63683</v>
      </c>
    </row>
    <row r="97" spans="1:13">
      <c r="A97" s="133" t="s">
        <v>241</v>
      </c>
      <c r="B97" s="134">
        <v>120591</v>
      </c>
      <c r="C97" s="134">
        <v>54941</v>
      </c>
      <c r="D97" s="134">
        <f t="shared" si="4"/>
        <v>175532</v>
      </c>
      <c r="E97" s="134">
        <v>15887</v>
      </c>
      <c r="F97" s="134">
        <v>5800</v>
      </c>
      <c r="G97" s="134">
        <f t="shared" si="5"/>
        <v>21687</v>
      </c>
      <c r="H97" s="134">
        <v>3389</v>
      </c>
      <c r="I97" s="134">
        <v>2096</v>
      </c>
      <c r="J97" s="134">
        <f t="shared" si="6"/>
        <v>5485</v>
      </c>
      <c r="K97" s="134">
        <v>28971</v>
      </c>
      <c r="L97" s="134">
        <v>10554</v>
      </c>
      <c r="M97" s="134">
        <f t="shared" si="7"/>
        <v>39525</v>
      </c>
    </row>
    <row r="98" spans="1:13" ht="30">
      <c r="A98" s="133" t="s">
        <v>242</v>
      </c>
      <c r="B98" s="134">
        <v>21867</v>
      </c>
      <c r="C98" s="134">
        <v>121157</v>
      </c>
      <c r="D98" s="134">
        <f t="shared" si="4"/>
        <v>143024</v>
      </c>
      <c r="E98" s="134">
        <v>2469</v>
      </c>
      <c r="F98" s="134">
        <v>14003</v>
      </c>
      <c r="G98" s="134">
        <f t="shared" si="5"/>
        <v>16472</v>
      </c>
      <c r="H98" s="134">
        <v>890</v>
      </c>
      <c r="I98" s="134">
        <v>5199</v>
      </c>
      <c r="J98" s="134">
        <f t="shared" si="6"/>
        <v>6089</v>
      </c>
      <c r="K98" s="134">
        <v>5179</v>
      </c>
      <c r="L98" s="134">
        <v>23659</v>
      </c>
      <c r="M98" s="134">
        <f t="shared" si="7"/>
        <v>28838</v>
      </c>
    </row>
    <row r="99" spans="1:13" ht="30">
      <c r="A99" s="133" t="s">
        <v>243</v>
      </c>
      <c r="B99" s="134">
        <v>68725</v>
      </c>
      <c r="C99" s="134">
        <v>62293</v>
      </c>
      <c r="D99" s="134">
        <f t="shared" si="4"/>
        <v>131018</v>
      </c>
      <c r="E99" s="134">
        <v>5499</v>
      </c>
      <c r="F99" s="134">
        <v>4873</v>
      </c>
      <c r="G99" s="134">
        <f t="shared" si="5"/>
        <v>10372</v>
      </c>
      <c r="H99" s="134">
        <v>1869</v>
      </c>
      <c r="I99" s="134">
        <v>1635</v>
      </c>
      <c r="J99" s="134">
        <f t="shared" si="6"/>
        <v>3504</v>
      </c>
      <c r="K99" s="134">
        <v>14044</v>
      </c>
      <c r="L99" s="134">
        <v>12940</v>
      </c>
      <c r="M99" s="134">
        <f t="shared" si="7"/>
        <v>26984</v>
      </c>
    </row>
    <row r="100" spans="1:13">
      <c r="A100" s="133" t="s">
        <v>244</v>
      </c>
      <c r="B100" s="134">
        <v>73053</v>
      </c>
      <c r="C100" s="134">
        <v>56266</v>
      </c>
      <c r="D100" s="134">
        <f t="shared" si="4"/>
        <v>129319</v>
      </c>
      <c r="E100" s="134">
        <v>9114</v>
      </c>
      <c r="F100" s="134">
        <v>6971</v>
      </c>
      <c r="G100" s="134">
        <f t="shared" si="5"/>
        <v>16085</v>
      </c>
      <c r="H100" s="134">
        <v>2738</v>
      </c>
      <c r="I100" s="134">
        <v>1861</v>
      </c>
      <c r="J100" s="134">
        <f t="shared" si="6"/>
        <v>4599</v>
      </c>
      <c r="K100" s="134">
        <v>21369</v>
      </c>
      <c r="L100" s="134">
        <v>16297</v>
      </c>
      <c r="M100" s="134">
        <f t="shared" si="7"/>
        <v>37666</v>
      </c>
    </row>
    <row r="101" spans="1:13" ht="30">
      <c r="A101" s="133" t="s">
        <v>245</v>
      </c>
      <c r="B101" s="134">
        <v>54208</v>
      </c>
      <c r="C101" s="134">
        <v>37871</v>
      </c>
      <c r="D101" s="134">
        <f t="shared" si="4"/>
        <v>92079</v>
      </c>
      <c r="E101" s="134">
        <v>4399</v>
      </c>
      <c r="F101" s="134">
        <v>3455</v>
      </c>
      <c r="G101" s="134">
        <f t="shared" si="5"/>
        <v>7854</v>
      </c>
      <c r="H101" s="134">
        <v>1471</v>
      </c>
      <c r="I101" s="134">
        <v>859</v>
      </c>
      <c r="J101" s="134">
        <f t="shared" si="6"/>
        <v>2330</v>
      </c>
      <c r="K101" s="134">
        <v>23702</v>
      </c>
      <c r="L101" s="134">
        <v>18108</v>
      </c>
      <c r="M101" s="134">
        <f t="shared" si="7"/>
        <v>41810</v>
      </c>
    </row>
    <row r="102" spans="1:13">
      <c r="A102" s="133" t="s">
        <v>246</v>
      </c>
      <c r="B102" s="134">
        <v>39946</v>
      </c>
      <c r="C102" s="134">
        <v>42556</v>
      </c>
      <c r="D102" s="134">
        <f t="shared" si="4"/>
        <v>82502</v>
      </c>
      <c r="E102" s="134">
        <v>3210</v>
      </c>
      <c r="F102" s="134">
        <v>4583</v>
      </c>
      <c r="G102" s="134">
        <f t="shared" si="5"/>
        <v>7793</v>
      </c>
      <c r="H102" s="134">
        <v>901</v>
      </c>
      <c r="I102" s="134">
        <v>742</v>
      </c>
      <c r="J102" s="134">
        <f t="shared" si="6"/>
        <v>1643</v>
      </c>
      <c r="K102" s="134">
        <v>9532</v>
      </c>
      <c r="L102" s="134">
        <v>17948</v>
      </c>
      <c r="M102" s="134">
        <f t="shared" si="7"/>
        <v>27480</v>
      </c>
    </row>
    <row r="103" spans="1:13">
      <c r="A103" s="133" t="s">
        <v>247</v>
      </c>
      <c r="B103" s="134">
        <v>48656</v>
      </c>
      <c r="C103" s="134">
        <v>15118</v>
      </c>
      <c r="D103" s="134">
        <f t="shared" si="4"/>
        <v>63774</v>
      </c>
      <c r="E103" s="134">
        <v>6868</v>
      </c>
      <c r="F103" s="134">
        <v>1626</v>
      </c>
      <c r="G103" s="134">
        <f t="shared" si="5"/>
        <v>8494</v>
      </c>
      <c r="H103" s="134">
        <v>1953</v>
      </c>
      <c r="I103" s="134">
        <v>836</v>
      </c>
      <c r="J103" s="134">
        <f t="shared" si="6"/>
        <v>2789</v>
      </c>
      <c r="K103" s="134">
        <v>18539</v>
      </c>
      <c r="L103" s="134">
        <v>4970</v>
      </c>
      <c r="M103" s="134">
        <f t="shared" si="7"/>
        <v>23509</v>
      </c>
    </row>
    <row r="104" spans="1:13">
      <c r="A104" s="133" t="s">
        <v>248</v>
      </c>
      <c r="B104" s="134">
        <v>19525</v>
      </c>
      <c r="C104" s="134">
        <v>43283</v>
      </c>
      <c r="D104" s="134">
        <f t="shared" si="4"/>
        <v>62808</v>
      </c>
      <c r="E104" s="134">
        <v>1374</v>
      </c>
      <c r="F104" s="134">
        <v>2684</v>
      </c>
      <c r="G104" s="134">
        <f t="shared" si="5"/>
        <v>4058</v>
      </c>
      <c r="H104" s="134">
        <v>436</v>
      </c>
      <c r="I104" s="134">
        <v>670</v>
      </c>
      <c r="J104" s="134">
        <f t="shared" si="6"/>
        <v>1106</v>
      </c>
      <c r="K104" s="134">
        <v>4015</v>
      </c>
      <c r="L104" s="134">
        <v>8805</v>
      </c>
      <c r="M104" s="134">
        <f t="shared" si="7"/>
        <v>12820</v>
      </c>
    </row>
    <row r="105" spans="1:13">
      <c r="A105" s="133" t="s">
        <v>249</v>
      </c>
      <c r="B105" s="134">
        <v>21319</v>
      </c>
      <c r="C105" s="134">
        <v>17286</v>
      </c>
      <c r="D105" s="134">
        <f t="shared" si="4"/>
        <v>38605</v>
      </c>
      <c r="E105" s="134">
        <v>3239</v>
      </c>
      <c r="F105" s="134">
        <v>2558</v>
      </c>
      <c r="G105" s="134">
        <f t="shared" si="5"/>
        <v>5797</v>
      </c>
      <c r="H105" s="134">
        <v>2919</v>
      </c>
      <c r="I105" s="134">
        <v>2133</v>
      </c>
      <c r="J105" s="134">
        <f t="shared" si="6"/>
        <v>5052</v>
      </c>
      <c r="K105" s="134">
        <v>7935</v>
      </c>
      <c r="L105" s="134">
        <v>6310</v>
      </c>
      <c r="M105" s="134">
        <f t="shared" si="7"/>
        <v>14245</v>
      </c>
    </row>
    <row r="106" spans="1:13" ht="30">
      <c r="A106" s="133" t="s">
        <v>250</v>
      </c>
      <c r="B106" s="134">
        <v>18044</v>
      </c>
      <c r="C106" s="134">
        <v>19730</v>
      </c>
      <c r="D106" s="134">
        <f t="shared" si="4"/>
        <v>37774</v>
      </c>
      <c r="E106" s="134">
        <v>1055</v>
      </c>
      <c r="F106" s="134">
        <v>785</v>
      </c>
      <c r="G106" s="134">
        <f t="shared" si="5"/>
        <v>1840</v>
      </c>
      <c r="H106" s="134">
        <v>276</v>
      </c>
      <c r="I106" s="134">
        <v>152</v>
      </c>
      <c r="J106" s="134">
        <f t="shared" si="6"/>
        <v>428</v>
      </c>
      <c r="K106" s="134">
        <v>3913</v>
      </c>
      <c r="L106" s="134">
        <v>3593</v>
      </c>
      <c r="M106" s="134">
        <f t="shared" si="7"/>
        <v>7506</v>
      </c>
    </row>
    <row r="107" spans="1:13">
      <c r="A107" s="133" t="s">
        <v>251</v>
      </c>
      <c r="B107" s="134">
        <v>6239</v>
      </c>
      <c r="C107" s="134">
        <v>23509</v>
      </c>
      <c r="D107" s="134">
        <f t="shared" si="4"/>
        <v>29748</v>
      </c>
      <c r="E107" s="134">
        <v>1522</v>
      </c>
      <c r="F107" s="134">
        <v>4760</v>
      </c>
      <c r="G107" s="134">
        <f t="shared" si="5"/>
        <v>6282</v>
      </c>
      <c r="H107" s="134">
        <v>90</v>
      </c>
      <c r="I107" s="134">
        <v>140</v>
      </c>
      <c r="J107" s="134">
        <f t="shared" si="6"/>
        <v>230</v>
      </c>
      <c r="K107" s="134">
        <v>2868</v>
      </c>
      <c r="L107" s="134">
        <v>12964</v>
      </c>
      <c r="M107" s="134">
        <f t="shared" si="7"/>
        <v>15832</v>
      </c>
    </row>
    <row r="108" spans="1:13" ht="45">
      <c r="A108" s="133" t="s">
        <v>252</v>
      </c>
      <c r="B108" s="134">
        <v>11513</v>
      </c>
      <c r="C108" s="134">
        <v>17120</v>
      </c>
      <c r="D108" s="134">
        <f t="shared" si="4"/>
        <v>28633</v>
      </c>
      <c r="E108" s="134">
        <v>1090</v>
      </c>
      <c r="F108" s="134">
        <v>1422</v>
      </c>
      <c r="G108" s="134">
        <f t="shared" si="5"/>
        <v>2512</v>
      </c>
      <c r="H108" s="134">
        <v>614</v>
      </c>
      <c r="I108" s="134">
        <v>786</v>
      </c>
      <c r="J108" s="134">
        <f t="shared" si="6"/>
        <v>1400</v>
      </c>
      <c r="K108" s="134">
        <v>3041</v>
      </c>
      <c r="L108" s="134">
        <v>4162</v>
      </c>
      <c r="M108" s="134">
        <f t="shared" si="7"/>
        <v>7203</v>
      </c>
    </row>
    <row r="109" spans="1:13" ht="30">
      <c r="A109" s="133" t="s">
        <v>253</v>
      </c>
      <c r="B109" s="134">
        <v>12600</v>
      </c>
      <c r="C109" s="134">
        <v>12493</v>
      </c>
      <c r="D109" s="134">
        <f t="shared" si="4"/>
        <v>25093</v>
      </c>
      <c r="E109" s="134">
        <v>1095</v>
      </c>
      <c r="F109" s="134">
        <v>797</v>
      </c>
      <c r="G109" s="134">
        <f t="shared" si="5"/>
        <v>1892</v>
      </c>
      <c r="H109" s="134">
        <v>401</v>
      </c>
      <c r="I109" s="134">
        <v>353</v>
      </c>
      <c r="J109" s="134">
        <f t="shared" si="6"/>
        <v>754</v>
      </c>
      <c r="K109" s="134">
        <v>2654</v>
      </c>
      <c r="L109" s="134">
        <v>2405</v>
      </c>
      <c r="M109" s="134">
        <f t="shared" si="7"/>
        <v>5059</v>
      </c>
    </row>
    <row r="110" spans="1:13">
      <c r="A110" s="133" t="s">
        <v>254</v>
      </c>
      <c r="B110" s="134">
        <v>7793</v>
      </c>
      <c r="C110" s="134">
        <v>15841</v>
      </c>
      <c r="D110" s="134">
        <f t="shared" si="4"/>
        <v>23634</v>
      </c>
      <c r="E110" s="134">
        <v>761</v>
      </c>
      <c r="F110" s="134">
        <v>1160</v>
      </c>
      <c r="G110" s="134">
        <f t="shared" si="5"/>
        <v>1921</v>
      </c>
      <c r="H110" s="134">
        <v>275</v>
      </c>
      <c r="I110" s="134">
        <v>474</v>
      </c>
      <c r="J110" s="134">
        <f t="shared" si="6"/>
        <v>749</v>
      </c>
      <c r="K110" s="134">
        <v>1498</v>
      </c>
      <c r="L110" s="134">
        <v>2933</v>
      </c>
      <c r="M110" s="134">
        <f t="shared" si="7"/>
        <v>4431</v>
      </c>
    </row>
    <row r="111" spans="1:13" ht="30">
      <c r="A111" s="133" t="s">
        <v>255</v>
      </c>
      <c r="B111" s="134">
        <v>13056</v>
      </c>
      <c r="C111" s="134">
        <v>5207</v>
      </c>
      <c r="D111" s="134">
        <f t="shared" si="4"/>
        <v>18263</v>
      </c>
      <c r="E111" s="134">
        <v>2183</v>
      </c>
      <c r="F111" s="134">
        <v>726</v>
      </c>
      <c r="G111" s="134">
        <f t="shared" si="5"/>
        <v>2909</v>
      </c>
      <c r="H111" s="134">
        <v>498</v>
      </c>
      <c r="I111" s="134">
        <v>151</v>
      </c>
      <c r="J111" s="134">
        <f t="shared" si="6"/>
        <v>649</v>
      </c>
      <c r="K111" s="134">
        <v>3219</v>
      </c>
      <c r="L111" s="134">
        <v>1138</v>
      </c>
      <c r="M111" s="134">
        <f t="shared" si="7"/>
        <v>4357</v>
      </c>
    </row>
    <row r="112" spans="1:13" ht="30">
      <c r="A112" s="133" t="s">
        <v>256</v>
      </c>
      <c r="B112" s="134">
        <v>7800</v>
      </c>
      <c r="C112" s="134">
        <v>10123</v>
      </c>
      <c r="D112" s="134">
        <f t="shared" si="4"/>
        <v>17923</v>
      </c>
      <c r="E112" s="134">
        <v>554</v>
      </c>
      <c r="F112" s="134">
        <v>747</v>
      </c>
      <c r="G112" s="134">
        <f t="shared" si="5"/>
        <v>1301</v>
      </c>
      <c r="H112" s="134">
        <v>253</v>
      </c>
      <c r="I112" s="134">
        <v>352</v>
      </c>
      <c r="J112" s="134">
        <f t="shared" si="6"/>
        <v>605</v>
      </c>
      <c r="K112" s="134">
        <v>1509</v>
      </c>
      <c r="L112" s="134">
        <v>1931</v>
      </c>
      <c r="M112" s="134">
        <f t="shared" si="7"/>
        <v>3440</v>
      </c>
    </row>
    <row r="113" spans="1:13">
      <c r="A113" s="133" t="s">
        <v>257</v>
      </c>
      <c r="B113" s="134">
        <v>8281</v>
      </c>
      <c r="C113" s="134">
        <v>8256</v>
      </c>
      <c r="D113" s="134">
        <f t="shared" si="4"/>
        <v>16537</v>
      </c>
      <c r="E113" s="134">
        <v>388</v>
      </c>
      <c r="F113" s="134">
        <v>489</v>
      </c>
      <c r="G113" s="134">
        <f t="shared" si="5"/>
        <v>877</v>
      </c>
      <c r="H113" s="134">
        <v>238</v>
      </c>
      <c r="I113" s="134">
        <v>316</v>
      </c>
      <c r="J113" s="134">
        <f t="shared" si="6"/>
        <v>554</v>
      </c>
      <c r="K113" s="134">
        <v>1091</v>
      </c>
      <c r="L113" s="134">
        <v>1428</v>
      </c>
      <c r="M113" s="134">
        <f t="shared" si="7"/>
        <v>2519</v>
      </c>
    </row>
    <row r="114" spans="1:13">
      <c r="A114" s="133" t="s">
        <v>258</v>
      </c>
      <c r="B114" s="134">
        <v>8335</v>
      </c>
      <c r="C114" s="134">
        <v>6878</v>
      </c>
      <c r="D114" s="134">
        <f t="shared" si="4"/>
        <v>15213</v>
      </c>
      <c r="E114" s="134">
        <v>1260</v>
      </c>
      <c r="F114" s="134">
        <v>549</v>
      </c>
      <c r="G114" s="134">
        <f t="shared" si="5"/>
        <v>1809</v>
      </c>
      <c r="H114" s="134">
        <v>286</v>
      </c>
      <c r="I114" s="134">
        <v>91</v>
      </c>
      <c r="J114" s="134">
        <f t="shared" si="6"/>
        <v>377</v>
      </c>
      <c r="K114" s="134">
        <v>1958</v>
      </c>
      <c r="L114" s="134">
        <v>1164</v>
      </c>
      <c r="M114" s="134">
        <f t="shared" si="7"/>
        <v>3122</v>
      </c>
    </row>
    <row r="115" spans="1:13">
      <c r="A115" s="133" t="s">
        <v>259</v>
      </c>
      <c r="B115" s="134">
        <v>2265</v>
      </c>
      <c r="C115" s="134">
        <v>12479</v>
      </c>
      <c r="D115" s="134">
        <f t="shared" si="4"/>
        <v>14744</v>
      </c>
      <c r="E115" s="134">
        <v>151</v>
      </c>
      <c r="F115" s="134">
        <v>438</v>
      </c>
      <c r="G115" s="134">
        <f t="shared" si="5"/>
        <v>589</v>
      </c>
      <c r="H115" s="134">
        <v>33</v>
      </c>
      <c r="I115" s="134">
        <v>157</v>
      </c>
      <c r="J115" s="134">
        <f t="shared" si="6"/>
        <v>190</v>
      </c>
      <c r="K115" s="134">
        <v>263</v>
      </c>
      <c r="L115" s="134">
        <v>1171</v>
      </c>
      <c r="M115" s="134">
        <f t="shared" si="7"/>
        <v>1434</v>
      </c>
    </row>
    <row r="116" spans="1:13" ht="30">
      <c r="A116" s="133" t="s">
        <v>260</v>
      </c>
      <c r="B116" s="134">
        <v>9191</v>
      </c>
      <c r="C116" s="134">
        <v>5115</v>
      </c>
      <c r="D116" s="134">
        <f t="shared" si="4"/>
        <v>14306</v>
      </c>
      <c r="E116" s="134">
        <v>1003</v>
      </c>
      <c r="F116" s="134">
        <v>428</v>
      </c>
      <c r="G116" s="134">
        <f t="shared" si="5"/>
        <v>1431</v>
      </c>
      <c r="H116" s="134">
        <v>155</v>
      </c>
      <c r="I116" s="134">
        <v>94</v>
      </c>
      <c r="J116" s="134">
        <f t="shared" si="6"/>
        <v>249</v>
      </c>
      <c r="K116" s="134">
        <v>1483</v>
      </c>
      <c r="L116" s="134">
        <v>403</v>
      </c>
      <c r="M116" s="134">
        <f t="shared" si="7"/>
        <v>1886</v>
      </c>
    </row>
    <row r="117" spans="1:13" ht="45">
      <c r="A117" s="133" t="s">
        <v>261</v>
      </c>
      <c r="B117" s="134">
        <v>7386</v>
      </c>
      <c r="C117" s="134">
        <v>3621</v>
      </c>
      <c r="D117" s="134">
        <f t="shared" si="4"/>
        <v>11007</v>
      </c>
      <c r="E117" s="134">
        <v>900</v>
      </c>
      <c r="F117" s="134">
        <v>407</v>
      </c>
      <c r="G117" s="134">
        <f t="shared" si="5"/>
        <v>1307</v>
      </c>
      <c r="H117" s="134">
        <v>545</v>
      </c>
      <c r="I117" s="134">
        <v>266</v>
      </c>
      <c r="J117" s="134">
        <f t="shared" si="6"/>
        <v>811</v>
      </c>
      <c r="K117" s="134">
        <v>2368</v>
      </c>
      <c r="L117" s="134">
        <v>929</v>
      </c>
      <c r="M117" s="134">
        <f t="shared" si="7"/>
        <v>3297</v>
      </c>
    </row>
    <row r="118" spans="1:13" ht="30">
      <c r="A118" s="133" t="s">
        <v>262</v>
      </c>
      <c r="B118" s="134">
        <v>8744</v>
      </c>
      <c r="C118" s="134">
        <v>2189</v>
      </c>
      <c r="D118" s="134">
        <f t="shared" si="4"/>
        <v>10933</v>
      </c>
      <c r="E118" s="134">
        <v>1516</v>
      </c>
      <c r="F118" s="134">
        <v>336</v>
      </c>
      <c r="G118" s="134">
        <f t="shared" si="5"/>
        <v>1852</v>
      </c>
      <c r="H118" s="134">
        <v>305</v>
      </c>
      <c r="I118" s="134">
        <v>81</v>
      </c>
      <c r="J118" s="134">
        <f t="shared" si="6"/>
        <v>386</v>
      </c>
      <c r="K118" s="134">
        <v>1201</v>
      </c>
      <c r="L118" s="134">
        <v>303</v>
      </c>
      <c r="M118" s="134">
        <f t="shared" si="7"/>
        <v>1504</v>
      </c>
    </row>
    <row r="119" spans="1:13">
      <c r="A119" s="133" t="s">
        <v>263</v>
      </c>
      <c r="B119" s="134">
        <v>6322</v>
      </c>
      <c r="C119" s="134">
        <v>4133</v>
      </c>
      <c r="D119" s="134">
        <f t="shared" si="4"/>
        <v>10455</v>
      </c>
      <c r="E119" s="134">
        <v>546</v>
      </c>
      <c r="F119" s="134">
        <v>315</v>
      </c>
      <c r="G119" s="134">
        <f t="shared" si="5"/>
        <v>861</v>
      </c>
      <c r="H119" s="134">
        <v>92</v>
      </c>
      <c r="I119" s="134">
        <v>46</v>
      </c>
      <c r="J119" s="134">
        <f t="shared" si="6"/>
        <v>138</v>
      </c>
      <c r="K119" s="134">
        <v>1376</v>
      </c>
      <c r="L119" s="134">
        <v>741</v>
      </c>
      <c r="M119" s="134">
        <f t="shared" si="7"/>
        <v>2117</v>
      </c>
    </row>
    <row r="120" spans="1:13" ht="30">
      <c r="A120" s="133" t="s">
        <v>264</v>
      </c>
      <c r="B120" s="134">
        <v>8496</v>
      </c>
      <c r="C120" s="134">
        <v>1169</v>
      </c>
      <c r="D120" s="134">
        <f t="shared" si="4"/>
        <v>9665</v>
      </c>
      <c r="E120" s="134">
        <v>431</v>
      </c>
      <c r="F120" s="134">
        <v>91</v>
      </c>
      <c r="G120" s="134">
        <f t="shared" si="5"/>
        <v>522</v>
      </c>
      <c r="H120" s="134">
        <v>54</v>
      </c>
      <c r="I120" s="134">
        <v>10</v>
      </c>
      <c r="J120" s="134">
        <f t="shared" si="6"/>
        <v>64</v>
      </c>
      <c r="K120" s="134">
        <v>1093</v>
      </c>
      <c r="L120" s="134">
        <v>91</v>
      </c>
      <c r="M120" s="134">
        <f t="shared" si="7"/>
        <v>1184</v>
      </c>
    </row>
    <row r="121" spans="1:13">
      <c r="A121" s="133" t="s">
        <v>265</v>
      </c>
      <c r="B121" s="134">
        <v>8629</v>
      </c>
      <c r="C121" s="134">
        <v>354</v>
      </c>
      <c r="D121" s="134">
        <f t="shared" si="4"/>
        <v>8983</v>
      </c>
      <c r="E121" s="134">
        <v>52</v>
      </c>
      <c r="F121" s="134">
        <v>36</v>
      </c>
      <c r="G121" s="134">
        <f t="shared" si="5"/>
        <v>88</v>
      </c>
      <c r="H121" s="134">
        <v>73</v>
      </c>
      <c r="I121" s="134">
        <v>87</v>
      </c>
      <c r="J121" s="134">
        <f t="shared" si="6"/>
        <v>160</v>
      </c>
      <c r="K121" s="134">
        <v>374</v>
      </c>
      <c r="L121" s="134">
        <v>97</v>
      </c>
      <c r="M121" s="134">
        <f t="shared" si="7"/>
        <v>471</v>
      </c>
    </row>
    <row r="122" spans="1:13" ht="30">
      <c r="A122" s="133" t="s">
        <v>266</v>
      </c>
      <c r="B122" s="134">
        <v>4736</v>
      </c>
      <c r="C122" s="134">
        <v>2941</v>
      </c>
      <c r="D122" s="134">
        <f t="shared" si="4"/>
        <v>7677</v>
      </c>
      <c r="E122" s="134">
        <v>364</v>
      </c>
      <c r="F122" s="134">
        <v>314</v>
      </c>
      <c r="G122" s="134">
        <f t="shared" si="5"/>
        <v>678</v>
      </c>
      <c r="H122" s="134">
        <v>210</v>
      </c>
      <c r="I122" s="134">
        <v>132</v>
      </c>
      <c r="J122" s="134">
        <f t="shared" si="6"/>
        <v>342</v>
      </c>
      <c r="K122" s="134">
        <v>1406</v>
      </c>
      <c r="L122" s="134">
        <v>838</v>
      </c>
      <c r="M122" s="134">
        <f t="shared" si="7"/>
        <v>2244</v>
      </c>
    </row>
    <row r="123" spans="1:13" ht="45">
      <c r="A123" s="133" t="s">
        <v>267</v>
      </c>
      <c r="B123" s="134">
        <v>6754</v>
      </c>
      <c r="C123" s="134">
        <v>687</v>
      </c>
      <c r="D123" s="134">
        <f t="shared" si="4"/>
        <v>7441</v>
      </c>
      <c r="E123" s="134">
        <v>554</v>
      </c>
      <c r="F123" s="134">
        <v>58</v>
      </c>
      <c r="G123" s="134">
        <f t="shared" si="5"/>
        <v>612</v>
      </c>
      <c r="H123" s="134">
        <v>125</v>
      </c>
      <c r="I123" s="134">
        <v>16</v>
      </c>
      <c r="J123" s="134">
        <f t="shared" si="6"/>
        <v>141</v>
      </c>
      <c r="K123" s="134">
        <v>1439</v>
      </c>
      <c r="L123" s="134">
        <v>84</v>
      </c>
      <c r="M123" s="134">
        <f t="shared" si="7"/>
        <v>1523</v>
      </c>
    </row>
    <row r="124" spans="1:13">
      <c r="A124" s="133" t="s">
        <v>268</v>
      </c>
      <c r="B124" s="134">
        <v>1698</v>
      </c>
      <c r="C124" s="134">
        <v>3743</v>
      </c>
      <c r="D124" s="134">
        <f t="shared" si="4"/>
        <v>5441</v>
      </c>
      <c r="E124" s="134">
        <v>136</v>
      </c>
      <c r="F124" s="134">
        <v>219</v>
      </c>
      <c r="G124" s="134">
        <f t="shared" si="5"/>
        <v>355</v>
      </c>
      <c r="H124" s="134">
        <v>46</v>
      </c>
      <c r="I124" s="134">
        <v>66</v>
      </c>
      <c r="J124" s="134">
        <f t="shared" si="6"/>
        <v>112</v>
      </c>
      <c r="K124" s="134">
        <v>229</v>
      </c>
      <c r="L124" s="134">
        <v>454</v>
      </c>
      <c r="M124" s="134">
        <f t="shared" si="7"/>
        <v>683</v>
      </c>
    </row>
    <row r="125" spans="1:13" ht="30">
      <c r="A125" s="133" t="s">
        <v>269</v>
      </c>
      <c r="B125" s="134">
        <v>2853</v>
      </c>
      <c r="C125" s="134">
        <v>2023</v>
      </c>
      <c r="D125" s="134">
        <f t="shared" si="4"/>
        <v>4876</v>
      </c>
      <c r="E125" s="134">
        <v>212</v>
      </c>
      <c r="F125" s="134">
        <v>162</v>
      </c>
      <c r="G125" s="134">
        <f t="shared" si="5"/>
        <v>374</v>
      </c>
      <c r="H125" s="134">
        <v>82</v>
      </c>
      <c r="I125" s="134">
        <v>50</v>
      </c>
      <c r="J125" s="134">
        <f t="shared" si="6"/>
        <v>132</v>
      </c>
      <c r="K125" s="134">
        <v>414</v>
      </c>
      <c r="L125" s="134">
        <v>211</v>
      </c>
      <c r="M125" s="134">
        <f t="shared" si="7"/>
        <v>625</v>
      </c>
    </row>
    <row r="126" spans="1:13" ht="30">
      <c r="A126" s="133" t="s">
        <v>270</v>
      </c>
      <c r="B126" s="134">
        <v>2687</v>
      </c>
      <c r="C126" s="134">
        <v>1752</v>
      </c>
      <c r="D126" s="134">
        <f t="shared" si="4"/>
        <v>4439</v>
      </c>
      <c r="E126" s="134">
        <v>16</v>
      </c>
      <c r="F126" s="134">
        <v>4</v>
      </c>
      <c r="G126" s="134">
        <f t="shared" si="5"/>
        <v>20</v>
      </c>
      <c r="H126" s="134">
        <v>2</v>
      </c>
      <c r="I126" s="134">
        <v>1</v>
      </c>
      <c r="J126" s="134">
        <f t="shared" si="6"/>
        <v>3</v>
      </c>
      <c r="K126" s="134">
        <v>638</v>
      </c>
      <c r="L126" s="134">
        <v>371</v>
      </c>
      <c r="M126" s="134">
        <f t="shared" si="7"/>
        <v>1009</v>
      </c>
    </row>
    <row r="127" spans="1:13">
      <c r="A127" s="133" t="s">
        <v>271</v>
      </c>
      <c r="B127" s="134">
        <v>2457</v>
      </c>
      <c r="C127" s="134">
        <v>1805</v>
      </c>
      <c r="D127" s="134">
        <f t="shared" si="4"/>
        <v>4262</v>
      </c>
      <c r="E127" s="134">
        <v>518</v>
      </c>
      <c r="F127" s="134">
        <v>291</v>
      </c>
      <c r="G127" s="134">
        <f t="shared" si="5"/>
        <v>809</v>
      </c>
      <c r="H127" s="134">
        <v>3</v>
      </c>
      <c r="I127" s="134">
        <v>0</v>
      </c>
      <c r="J127" s="134">
        <f t="shared" si="6"/>
        <v>3</v>
      </c>
      <c r="K127" s="134">
        <v>91</v>
      </c>
      <c r="L127" s="134">
        <v>55</v>
      </c>
      <c r="M127" s="134">
        <f t="shared" si="7"/>
        <v>146</v>
      </c>
    </row>
    <row r="128" spans="1:13">
      <c r="A128" s="133" t="s">
        <v>272</v>
      </c>
      <c r="B128" s="134">
        <v>1469</v>
      </c>
      <c r="C128" s="134">
        <v>1660</v>
      </c>
      <c r="D128" s="134">
        <f t="shared" si="4"/>
        <v>3129</v>
      </c>
      <c r="E128" s="134">
        <v>86</v>
      </c>
      <c r="F128" s="134">
        <v>103</v>
      </c>
      <c r="G128" s="134">
        <f t="shared" si="5"/>
        <v>189</v>
      </c>
      <c r="H128" s="134">
        <v>13</v>
      </c>
      <c r="I128" s="134">
        <v>6</v>
      </c>
      <c r="J128" s="134">
        <f t="shared" si="6"/>
        <v>19</v>
      </c>
      <c r="K128" s="134">
        <v>177</v>
      </c>
      <c r="L128" s="134">
        <v>115</v>
      </c>
      <c r="M128" s="134">
        <f t="shared" si="7"/>
        <v>292</v>
      </c>
    </row>
    <row r="129" spans="1:13">
      <c r="A129" s="133" t="s">
        <v>273</v>
      </c>
      <c r="B129" s="134">
        <v>1739</v>
      </c>
      <c r="C129" s="134">
        <v>1201</v>
      </c>
      <c r="D129" s="134">
        <f t="shared" si="4"/>
        <v>2940</v>
      </c>
      <c r="E129" s="134">
        <v>244</v>
      </c>
      <c r="F129" s="134">
        <v>183</v>
      </c>
      <c r="G129" s="134">
        <f t="shared" si="5"/>
        <v>427</v>
      </c>
      <c r="H129" s="134">
        <v>269</v>
      </c>
      <c r="I129" s="134">
        <v>131</v>
      </c>
      <c r="J129" s="134">
        <f t="shared" si="6"/>
        <v>400</v>
      </c>
      <c r="K129" s="134">
        <v>488</v>
      </c>
      <c r="L129" s="134">
        <v>392</v>
      </c>
      <c r="M129" s="134">
        <f t="shared" si="7"/>
        <v>880</v>
      </c>
    </row>
    <row r="130" spans="1:13" ht="60">
      <c r="A130" s="133" t="s">
        <v>274</v>
      </c>
      <c r="B130" s="134">
        <v>749</v>
      </c>
      <c r="C130" s="134">
        <v>1883</v>
      </c>
      <c r="D130" s="134">
        <f t="shared" si="4"/>
        <v>2632</v>
      </c>
      <c r="E130" s="134">
        <v>51</v>
      </c>
      <c r="F130" s="134">
        <v>51</v>
      </c>
      <c r="G130" s="134">
        <f t="shared" si="5"/>
        <v>102</v>
      </c>
      <c r="H130" s="134">
        <v>34</v>
      </c>
      <c r="I130" s="134">
        <v>41</v>
      </c>
      <c r="J130" s="134">
        <f t="shared" si="6"/>
        <v>75</v>
      </c>
      <c r="K130" s="134">
        <v>170</v>
      </c>
      <c r="L130" s="134">
        <v>1158</v>
      </c>
      <c r="M130" s="134">
        <f t="shared" si="7"/>
        <v>1328</v>
      </c>
    </row>
    <row r="131" spans="1:13" ht="30">
      <c r="A131" s="133" t="s">
        <v>275</v>
      </c>
      <c r="B131" s="134">
        <v>1481</v>
      </c>
      <c r="C131" s="134">
        <v>1000</v>
      </c>
      <c r="D131" s="134">
        <f t="shared" si="4"/>
        <v>2481</v>
      </c>
      <c r="E131" s="134">
        <v>50</v>
      </c>
      <c r="F131" s="134">
        <v>48</v>
      </c>
      <c r="G131" s="134">
        <f t="shared" si="5"/>
        <v>98</v>
      </c>
      <c r="H131" s="134">
        <v>17</v>
      </c>
      <c r="I131" s="134">
        <v>20</v>
      </c>
      <c r="J131" s="134">
        <f t="shared" si="6"/>
        <v>37</v>
      </c>
      <c r="K131" s="134">
        <v>111</v>
      </c>
      <c r="L131" s="134">
        <v>174</v>
      </c>
      <c r="M131" s="134">
        <f t="shared" si="7"/>
        <v>285</v>
      </c>
    </row>
    <row r="132" spans="1:13" ht="30">
      <c r="A132" s="133" t="s">
        <v>276</v>
      </c>
      <c r="B132" s="134">
        <v>876</v>
      </c>
      <c r="C132" s="134">
        <v>1509</v>
      </c>
      <c r="D132" s="134">
        <f t="shared" si="4"/>
        <v>2385</v>
      </c>
      <c r="E132" s="134">
        <v>111</v>
      </c>
      <c r="F132" s="134">
        <v>98</v>
      </c>
      <c r="G132" s="134">
        <f t="shared" si="5"/>
        <v>209</v>
      </c>
      <c r="H132" s="134">
        <v>75</v>
      </c>
      <c r="I132" s="134">
        <v>36</v>
      </c>
      <c r="J132" s="134">
        <f t="shared" si="6"/>
        <v>111</v>
      </c>
      <c r="K132" s="134">
        <v>232</v>
      </c>
      <c r="L132" s="134">
        <v>232</v>
      </c>
      <c r="M132" s="134">
        <f t="shared" si="7"/>
        <v>464</v>
      </c>
    </row>
    <row r="133" spans="1:13" ht="30">
      <c r="A133" s="133" t="s">
        <v>277</v>
      </c>
      <c r="B133" s="134">
        <v>1897</v>
      </c>
      <c r="C133" s="134">
        <v>474</v>
      </c>
      <c r="D133" s="134">
        <f t="shared" si="4"/>
        <v>2371</v>
      </c>
      <c r="E133" s="134">
        <v>192</v>
      </c>
      <c r="F133" s="134">
        <v>64</v>
      </c>
      <c r="G133" s="134">
        <f t="shared" si="5"/>
        <v>256</v>
      </c>
      <c r="H133" s="134">
        <v>44</v>
      </c>
      <c r="I133" s="134">
        <v>51</v>
      </c>
      <c r="J133" s="134">
        <f t="shared" si="6"/>
        <v>95</v>
      </c>
      <c r="K133" s="134">
        <v>268</v>
      </c>
      <c r="L133" s="134">
        <v>80</v>
      </c>
      <c r="M133" s="134">
        <f t="shared" si="7"/>
        <v>348</v>
      </c>
    </row>
    <row r="134" spans="1:13">
      <c r="A134" s="133" t="s">
        <v>278</v>
      </c>
      <c r="B134" s="134">
        <v>872</v>
      </c>
      <c r="C134" s="134">
        <v>1269</v>
      </c>
      <c r="D134" s="134">
        <f t="shared" ref="D134:D184" si="8">B134+C134</f>
        <v>2141</v>
      </c>
      <c r="E134" s="134">
        <v>116</v>
      </c>
      <c r="F134" s="134">
        <v>155</v>
      </c>
      <c r="G134" s="134">
        <f t="shared" ref="G134:G184" si="9">E134+F134</f>
        <v>271</v>
      </c>
      <c r="H134" s="134">
        <v>15</v>
      </c>
      <c r="I134" s="134">
        <v>18</v>
      </c>
      <c r="J134" s="134">
        <f t="shared" ref="J134:J184" si="10">H134+I134</f>
        <v>33</v>
      </c>
      <c r="K134" s="134">
        <v>208</v>
      </c>
      <c r="L134" s="134">
        <v>231</v>
      </c>
      <c r="M134" s="134">
        <f t="shared" ref="M134:M184" si="11">K134+L134</f>
        <v>439</v>
      </c>
    </row>
    <row r="135" spans="1:13" ht="30">
      <c r="A135" s="133" t="s">
        <v>279</v>
      </c>
      <c r="B135" s="134">
        <v>1207</v>
      </c>
      <c r="C135" s="134">
        <v>794</v>
      </c>
      <c r="D135" s="134">
        <f t="shared" si="8"/>
        <v>2001</v>
      </c>
      <c r="E135" s="134">
        <v>20</v>
      </c>
      <c r="F135" s="134">
        <v>16</v>
      </c>
      <c r="G135" s="134">
        <f t="shared" si="9"/>
        <v>36</v>
      </c>
      <c r="H135" s="134">
        <v>0</v>
      </c>
      <c r="I135" s="134">
        <v>2</v>
      </c>
      <c r="J135" s="134">
        <f t="shared" si="10"/>
        <v>2</v>
      </c>
      <c r="K135" s="134">
        <v>27</v>
      </c>
      <c r="L135" s="134">
        <v>51</v>
      </c>
      <c r="M135" s="134">
        <f t="shared" si="11"/>
        <v>78</v>
      </c>
    </row>
    <row r="136" spans="1:13">
      <c r="A136" s="133" t="s">
        <v>280</v>
      </c>
      <c r="B136" s="134">
        <v>835</v>
      </c>
      <c r="C136" s="134">
        <v>867</v>
      </c>
      <c r="D136" s="134">
        <f t="shared" si="8"/>
        <v>1702</v>
      </c>
      <c r="E136" s="134">
        <v>111</v>
      </c>
      <c r="F136" s="134">
        <v>69</v>
      </c>
      <c r="G136" s="134">
        <f t="shared" si="9"/>
        <v>180</v>
      </c>
      <c r="H136" s="134">
        <v>12</v>
      </c>
      <c r="I136" s="134">
        <v>5</v>
      </c>
      <c r="J136" s="134">
        <f t="shared" si="10"/>
        <v>17</v>
      </c>
      <c r="K136" s="134">
        <v>101</v>
      </c>
      <c r="L136" s="134">
        <v>86</v>
      </c>
      <c r="M136" s="134">
        <f t="shared" si="11"/>
        <v>187</v>
      </c>
    </row>
    <row r="137" spans="1:13">
      <c r="A137" s="133" t="s">
        <v>281</v>
      </c>
      <c r="B137" s="134">
        <v>1288</v>
      </c>
      <c r="C137" s="134">
        <v>378</v>
      </c>
      <c r="D137" s="134">
        <f t="shared" si="8"/>
        <v>1666</v>
      </c>
      <c r="E137" s="134">
        <v>214</v>
      </c>
      <c r="F137" s="134">
        <v>52</v>
      </c>
      <c r="G137" s="134">
        <f t="shared" si="9"/>
        <v>266</v>
      </c>
      <c r="H137" s="134">
        <v>37</v>
      </c>
      <c r="I137" s="134">
        <v>7</v>
      </c>
      <c r="J137" s="134">
        <f t="shared" si="10"/>
        <v>44</v>
      </c>
      <c r="K137" s="134">
        <v>244</v>
      </c>
      <c r="L137" s="134">
        <v>67</v>
      </c>
      <c r="M137" s="134">
        <f t="shared" si="11"/>
        <v>311</v>
      </c>
    </row>
    <row r="138" spans="1:13" ht="30">
      <c r="A138" s="133" t="s">
        <v>282</v>
      </c>
      <c r="B138" s="134">
        <v>982</v>
      </c>
      <c r="C138" s="134">
        <v>678</v>
      </c>
      <c r="D138" s="134">
        <f t="shared" si="8"/>
        <v>1660</v>
      </c>
      <c r="E138" s="134">
        <v>10</v>
      </c>
      <c r="F138" s="134">
        <v>6</v>
      </c>
      <c r="G138" s="134">
        <f t="shared" si="9"/>
        <v>16</v>
      </c>
      <c r="H138" s="134">
        <v>0</v>
      </c>
      <c r="I138" s="134">
        <v>0</v>
      </c>
      <c r="J138" s="134">
        <f t="shared" si="10"/>
        <v>0</v>
      </c>
      <c r="K138" s="134">
        <v>107</v>
      </c>
      <c r="L138" s="134">
        <v>227</v>
      </c>
      <c r="M138" s="134">
        <f t="shared" si="11"/>
        <v>334</v>
      </c>
    </row>
    <row r="139" spans="1:13" ht="30">
      <c r="A139" s="133" t="s">
        <v>283</v>
      </c>
      <c r="B139" s="134">
        <v>410</v>
      </c>
      <c r="C139" s="134">
        <v>1243</v>
      </c>
      <c r="D139" s="134">
        <f t="shared" si="8"/>
        <v>1653</v>
      </c>
      <c r="E139" s="134">
        <v>113</v>
      </c>
      <c r="F139" s="134">
        <v>242</v>
      </c>
      <c r="G139" s="134">
        <f t="shared" si="9"/>
        <v>355</v>
      </c>
      <c r="H139" s="134">
        <v>7</v>
      </c>
      <c r="I139" s="134">
        <v>8</v>
      </c>
      <c r="J139" s="134">
        <f t="shared" si="10"/>
        <v>15</v>
      </c>
      <c r="K139" s="134">
        <v>249</v>
      </c>
      <c r="L139" s="134">
        <v>838</v>
      </c>
      <c r="M139" s="134">
        <f t="shared" si="11"/>
        <v>1087</v>
      </c>
    </row>
    <row r="140" spans="1:13" ht="30">
      <c r="A140" s="133" t="s">
        <v>284</v>
      </c>
      <c r="B140" s="134">
        <v>416</v>
      </c>
      <c r="C140" s="134">
        <v>1128</v>
      </c>
      <c r="D140" s="134">
        <f t="shared" si="8"/>
        <v>1544</v>
      </c>
      <c r="E140" s="134">
        <v>38</v>
      </c>
      <c r="F140" s="134">
        <v>41</v>
      </c>
      <c r="G140" s="134">
        <f t="shared" si="9"/>
        <v>79</v>
      </c>
      <c r="H140" s="134">
        <v>15</v>
      </c>
      <c r="I140" s="134">
        <v>12</v>
      </c>
      <c r="J140" s="134">
        <f t="shared" si="10"/>
        <v>27</v>
      </c>
      <c r="K140" s="134">
        <v>107</v>
      </c>
      <c r="L140" s="134">
        <v>290</v>
      </c>
      <c r="M140" s="134">
        <f t="shared" si="11"/>
        <v>397</v>
      </c>
    </row>
    <row r="141" spans="1:13" ht="45">
      <c r="A141" s="133" t="s">
        <v>285</v>
      </c>
      <c r="B141" s="134">
        <v>626</v>
      </c>
      <c r="C141" s="134">
        <v>906</v>
      </c>
      <c r="D141" s="134">
        <f t="shared" si="8"/>
        <v>1532</v>
      </c>
      <c r="E141" s="134">
        <v>56</v>
      </c>
      <c r="F141" s="134">
        <v>79</v>
      </c>
      <c r="G141" s="134">
        <f t="shared" si="9"/>
        <v>135</v>
      </c>
      <c r="H141" s="134">
        <v>9</v>
      </c>
      <c r="I141" s="134">
        <v>10</v>
      </c>
      <c r="J141" s="134">
        <f t="shared" si="10"/>
        <v>19</v>
      </c>
      <c r="K141" s="134">
        <v>83</v>
      </c>
      <c r="L141" s="134">
        <v>116</v>
      </c>
      <c r="M141" s="134">
        <f t="shared" si="11"/>
        <v>199</v>
      </c>
    </row>
    <row r="142" spans="1:13" ht="30">
      <c r="A142" s="133" t="s">
        <v>286</v>
      </c>
      <c r="B142" s="134">
        <v>487</v>
      </c>
      <c r="C142" s="134">
        <v>799</v>
      </c>
      <c r="D142" s="134">
        <f t="shared" si="8"/>
        <v>1286</v>
      </c>
      <c r="E142" s="134">
        <v>25</v>
      </c>
      <c r="F142" s="134">
        <v>25</v>
      </c>
      <c r="G142" s="134">
        <f t="shared" si="9"/>
        <v>50</v>
      </c>
      <c r="H142" s="134">
        <v>31</v>
      </c>
      <c r="I142" s="134">
        <v>26</v>
      </c>
      <c r="J142" s="134">
        <f t="shared" si="10"/>
        <v>57</v>
      </c>
      <c r="K142" s="134">
        <v>32</v>
      </c>
      <c r="L142" s="134">
        <v>47</v>
      </c>
      <c r="M142" s="134">
        <f t="shared" si="11"/>
        <v>79</v>
      </c>
    </row>
    <row r="143" spans="1:13" ht="30">
      <c r="A143" s="133" t="s">
        <v>287</v>
      </c>
      <c r="B143" s="134">
        <v>941</v>
      </c>
      <c r="C143" s="134">
        <v>210</v>
      </c>
      <c r="D143" s="134">
        <f t="shared" si="8"/>
        <v>1151</v>
      </c>
      <c r="E143" s="134">
        <v>117</v>
      </c>
      <c r="F143" s="134">
        <v>25</v>
      </c>
      <c r="G143" s="134">
        <f t="shared" si="9"/>
        <v>142</v>
      </c>
      <c r="H143" s="134">
        <v>20</v>
      </c>
      <c r="I143" s="134">
        <v>4</v>
      </c>
      <c r="J143" s="134">
        <f t="shared" si="10"/>
        <v>24</v>
      </c>
      <c r="K143" s="134">
        <v>306</v>
      </c>
      <c r="L143" s="134">
        <v>58</v>
      </c>
      <c r="M143" s="134">
        <f t="shared" si="11"/>
        <v>364</v>
      </c>
    </row>
    <row r="144" spans="1:13">
      <c r="A144" s="133" t="s">
        <v>288</v>
      </c>
      <c r="B144" s="134">
        <v>769</v>
      </c>
      <c r="C144" s="134">
        <v>344</v>
      </c>
      <c r="D144" s="134">
        <f t="shared" si="8"/>
        <v>1113</v>
      </c>
      <c r="E144" s="134">
        <v>153</v>
      </c>
      <c r="F144" s="134">
        <v>105</v>
      </c>
      <c r="G144" s="134">
        <f t="shared" si="9"/>
        <v>258</v>
      </c>
      <c r="H144" s="134">
        <v>74</v>
      </c>
      <c r="I144" s="134">
        <v>23</v>
      </c>
      <c r="J144" s="134">
        <f t="shared" si="10"/>
        <v>97</v>
      </c>
      <c r="K144" s="134">
        <v>404</v>
      </c>
      <c r="L144" s="134">
        <v>130</v>
      </c>
      <c r="M144" s="134">
        <f t="shared" si="11"/>
        <v>534</v>
      </c>
    </row>
    <row r="145" spans="1:13" ht="30">
      <c r="A145" s="133" t="s">
        <v>289</v>
      </c>
      <c r="B145" s="134">
        <v>556</v>
      </c>
      <c r="C145" s="134">
        <v>523</v>
      </c>
      <c r="D145" s="134">
        <f t="shared" si="8"/>
        <v>1079</v>
      </c>
      <c r="E145" s="134">
        <v>83</v>
      </c>
      <c r="F145" s="134">
        <v>60</v>
      </c>
      <c r="G145" s="134">
        <f t="shared" si="9"/>
        <v>143</v>
      </c>
      <c r="H145" s="134">
        <v>24</v>
      </c>
      <c r="I145" s="134">
        <v>17</v>
      </c>
      <c r="J145" s="134">
        <f t="shared" si="10"/>
        <v>41</v>
      </c>
      <c r="K145" s="134">
        <v>79</v>
      </c>
      <c r="L145" s="134">
        <v>66</v>
      </c>
      <c r="M145" s="134">
        <f t="shared" si="11"/>
        <v>145</v>
      </c>
    </row>
    <row r="146" spans="1:13" ht="30">
      <c r="A146" s="133" t="s">
        <v>290</v>
      </c>
      <c r="B146" s="134">
        <v>332</v>
      </c>
      <c r="C146" s="134">
        <v>688</v>
      </c>
      <c r="D146" s="134">
        <f t="shared" si="8"/>
        <v>1020</v>
      </c>
      <c r="E146" s="134">
        <v>64</v>
      </c>
      <c r="F146" s="134">
        <v>121</v>
      </c>
      <c r="G146" s="134">
        <f t="shared" si="9"/>
        <v>185</v>
      </c>
      <c r="H146" s="134">
        <v>5</v>
      </c>
      <c r="I146" s="134">
        <v>30</v>
      </c>
      <c r="J146" s="134">
        <f t="shared" si="10"/>
        <v>35</v>
      </c>
      <c r="K146" s="134">
        <v>48</v>
      </c>
      <c r="L146" s="134">
        <v>126</v>
      </c>
      <c r="M146" s="134">
        <f t="shared" si="11"/>
        <v>174</v>
      </c>
    </row>
    <row r="147" spans="1:13" ht="30">
      <c r="A147" s="133" t="s">
        <v>291</v>
      </c>
      <c r="B147" s="134">
        <v>331</v>
      </c>
      <c r="C147" s="134">
        <v>658</v>
      </c>
      <c r="D147" s="134">
        <f t="shared" si="8"/>
        <v>989</v>
      </c>
      <c r="E147" s="134">
        <v>37</v>
      </c>
      <c r="F147" s="134">
        <v>45</v>
      </c>
      <c r="G147" s="134">
        <f t="shared" si="9"/>
        <v>82</v>
      </c>
      <c r="H147" s="134">
        <v>14</v>
      </c>
      <c r="I147" s="134">
        <v>13</v>
      </c>
      <c r="J147" s="134">
        <f t="shared" si="10"/>
        <v>27</v>
      </c>
      <c r="K147" s="134">
        <v>89</v>
      </c>
      <c r="L147" s="134">
        <v>145</v>
      </c>
      <c r="M147" s="134">
        <f t="shared" si="11"/>
        <v>234</v>
      </c>
    </row>
    <row r="148" spans="1:13" ht="30">
      <c r="A148" s="133" t="s">
        <v>292</v>
      </c>
      <c r="B148" s="134">
        <v>432</v>
      </c>
      <c r="C148" s="134">
        <v>332</v>
      </c>
      <c r="D148" s="134">
        <f t="shared" si="8"/>
        <v>764</v>
      </c>
      <c r="E148" s="134">
        <v>75</v>
      </c>
      <c r="F148" s="134">
        <v>63</v>
      </c>
      <c r="G148" s="134">
        <f t="shared" si="9"/>
        <v>138</v>
      </c>
      <c r="H148" s="134">
        <v>62</v>
      </c>
      <c r="I148" s="134">
        <v>44</v>
      </c>
      <c r="J148" s="134">
        <f t="shared" si="10"/>
        <v>106</v>
      </c>
      <c r="K148" s="134">
        <v>83</v>
      </c>
      <c r="L148" s="134">
        <v>74</v>
      </c>
      <c r="M148" s="134">
        <f t="shared" si="11"/>
        <v>157</v>
      </c>
    </row>
    <row r="149" spans="1:13" ht="30">
      <c r="A149" s="133" t="s">
        <v>293</v>
      </c>
      <c r="B149" s="134">
        <v>481</v>
      </c>
      <c r="C149" s="134">
        <v>199</v>
      </c>
      <c r="D149" s="134">
        <f t="shared" si="8"/>
        <v>680</v>
      </c>
      <c r="E149" s="134">
        <v>1</v>
      </c>
      <c r="F149" s="134">
        <v>5</v>
      </c>
      <c r="G149" s="134">
        <f t="shared" si="9"/>
        <v>6</v>
      </c>
      <c r="H149" s="134">
        <v>2</v>
      </c>
      <c r="I149" s="134">
        <v>6</v>
      </c>
      <c r="J149" s="134">
        <f t="shared" si="10"/>
        <v>8</v>
      </c>
      <c r="K149" s="134">
        <v>8</v>
      </c>
      <c r="L149" s="134">
        <v>3</v>
      </c>
      <c r="M149" s="134">
        <f t="shared" si="11"/>
        <v>11</v>
      </c>
    </row>
    <row r="150" spans="1:13">
      <c r="A150" s="133" t="s">
        <v>294</v>
      </c>
      <c r="B150" s="134">
        <v>355</v>
      </c>
      <c r="C150" s="134">
        <v>244</v>
      </c>
      <c r="D150" s="134">
        <f t="shared" si="8"/>
        <v>599</v>
      </c>
      <c r="E150" s="134">
        <v>54</v>
      </c>
      <c r="F150" s="134">
        <v>16</v>
      </c>
      <c r="G150" s="134">
        <f t="shared" si="9"/>
        <v>70</v>
      </c>
      <c r="H150" s="134">
        <v>24</v>
      </c>
      <c r="I150" s="134">
        <v>10</v>
      </c>
      <c r="J150" s="134">
        <f t="shared" si="10"/>
        <v>34</v>
      </c>
      <c r="K150" s="134">
        <v>88</v>
      </c>
      <c r="L150" s="134">
        <v>45</v>
      </c>
      <c r="M150" s="134">
        <f t="shared" si="11"/>
        <v>133</v>
      </c>
    </row>
    <row r="151" spans="1:13" ht="30">
      <c r="A151" s="133" t="s">
        <v>295</v>
      </c>
      <c r="B151" s="134">
        <v>453</v>
      </c>
      <c r="C151" s="134">
        <v>131</v>
      </c>
      <c r="D151" s="134">
        <f t="shared" si="8"/>
        <v>584</v>
      </c>
      <c r="E151" s="134">
        <v>82</v>
      </c>
      <c r="F151" s="134">
        <v>18</v>
      </c>
      <c r="G151" s="134">
        <f t="shared" si="9"/>
        <v>100</v>
      </c>
      <c r="H151" s="134">
        <v>19</v>
      </c>
      <c r="I151" s="134">
        <v>9</v>
      </c>
      <c r="J151" s="134">
        <f t="shared" si="10"/>
        <v>28</v>
      </c>
      <c r="K151" s="134">
        <v>28</v>
      </c>
      <c r="L151" s="134">
        <v>15</v>
      </c>
      <c r="M151" s="134">
        <f t="shared" si="11"/>
        <v>43</v>
      </c>
    </row>
    <row r="152" spans="1:13" ht="30">
      <c r="A152" s="133" t="s">
        <v>296</v>
      </c>
      <c r="B152" s="134">
        <v>313</v>
      </c>
      <c r="C152" s="134">
        <v>239</v>
      </c>
      <c r="D152" s="134">
        <f t="shared" si="8"/>
        <v>552</v>
      </c>
      <c r="E152" s="134">
        <v>39</v>
      </c>
      <c r="F152" s="134">
        <v>42</v>
      </c>
      <c r="G152" s="134">
        <f t="shared" si="9"/>
        <v>81</v>
      </c>
      <c r="H152" s="134">
        <v>30</v>
      </c>
      <c r="I152" s="134">
        <v>19</v>
      </c>
      <c r="J152" s="134">
        <f t="shared" si="10"/>
        <v>49</v>
      </c>
      <c r="K152" s="134">
        <v>52</v>
      </c>
      <c r="L152" s="134">
        <v>41</v>
      </c>
      <c r="M152" s="134">
        <f t="shared" si="11"/>
        <v>93</v>
      </c>
    </row>
    <row r="153" spans="1:13" ht="30">
      <c r="A153" s="133" t="s">
        <v>297</v>
      </c>
      <c r="B153" s="134">
        <v>274</v>
      </c>
      <c r="C153" s="134">
        <v>232</v>
      </c>
      <c r="D153" s="134">
        <f t="shared" si="8"/>
        <v>506</v>
      </c>
      <c r="E153" s="134">
        <v>20</v>
      </c>
      <c r="F153" s="134">
        <v>23</v>
      </c>
      <c r="G153" s="134">
        <f t="shared" si="9"/>
        <v>43</v>
      </c>
      <c r="H153" s="134">
        <v>5</v>
      </c>
      <c r="I153" s="134">
        <v>10</v>
      </c>
      <c r="J153" s="134">
        <f t="shared" si="10"/>
        <v>15</v>
      </c>
      <c r="K153" s="134">
        <v>38</v>
      </c>
      <c r="L153" s="134">
        <v>34</v>
      </c>
      <c r="M153" s="134">
        <f t="shared" si="11"/>
        <v>72</v>
      </c>
    </row>
    <row r="154" spans="1:13" ht="30">
      <c r="A154" s="133" t="s">
        <v>298</v>
      </c>
      <c r="B154" s="134">
        <v>421</v>
      </c>
      <c r="C154" s="134">
        <v>61</v>
      </c>
      <c r="D154" s="134">
        <f t="shared" si="8"/>
        <v>482</v>
      </c>
      <c r="E154" s="134">
        <v>93</v>
      </c>
      <c r="F154" s="134">
        <v>9</v>
      </c>
      <c r="G154" s="134">
        <f t="shared" si="9"/>
        <v>102</v>
      </c>
      <c r="H154" s="134">
        <v>28</v>
      </c>
      <c r="I154" s="134">
        <v>4</v>
      </c>
      <c r="J154" s="134">
        <f t="shared" si="10"/>
        <v>32</v>
      </c>
      <c r="K154" s="134">
        <v>37</v>
      </c>
      <c r="L154" s="134">
        <v>25</v>
      </c>
      <c r="M154" s="134">
        <f t="shared" si="11"/>
        <v>62</v>
      </c>
    </row>
    <row r="155" spans="1:13" ht="30">
      <c r="A155" s="133" t="s">
        <v>299</v>
      </c>
      <c r="B155" s="134">
        <v>199</v>
      </c>
      <c r="C155" s="134">
        <v>212</v>
      </c>
      <c r="D155" s="134">
        <f t="shared" si="8"/>
        <v>411</v>
      </c>
      <c r="E155" s="134">
        <v>17</v>
      </c>
      <c r="F155" s="134">
        <v>20</v>
      </c>
      <c r="G155" s="134">
        <f t="shared" si="9"/>
        <v>37</v>
      </c>
      <c r="H155" s="134">
        <v>5</v>
      </c>
      <c r="I155" s="134">
        <v>8</v>
      </c>
      <c r="J155" s="134">
        <f t="shared" si="10"/>
        <v>13</v>
      </c>
      <c r="K155" s="134">
        <v>39</v>
      </c>
      <c r="L155" s="134">
        <v>40</v>
      </c>
      <c r="M155" s="134">
        <f t="shared" si="11"/>
        <v>79</v>
      </c>
    </row>
    <row r="156" spans="1:13" ht="30">
      <c r="A156" s="133" t="s">
        <v>300</v>
      </c>
      <c r="B156" s="134">
        <v>136</v>
      </c>
      <c r="C156" s="134">
        <v>253</v>
      </c>
      <c r="D156" s="134">
        <f t="shared" si="8"/>
        <v>389</v>
      </c>
      <c r="E156" s="134">
        <v>13</v>
      </c>
      <c r="F156" s="134">
        <v>34</v>
      </c>
      <c r="G156" s="134">
        <f t="shared" si="9"/>
        <v>47</v>
      </c>
      <c r="H156" s="134">
        <v>50</v>
      </c>
      <c r="I156" s="134">
        <v>90</v>
      </c>
      <c r="J156" s="134">
        <f t="shared" si="10"/>
        <v>140</v>
      </c>
      <c r="K156" s="134">
        <v>5</v>
      </c>
      <c r="L156" s="134">
        <v>48</v>
      </c>
      <c r="M156" s="134">
        <f t="shared" si="11"/>
        <v>53</v>
      </c>
    </row>
    <row r="157" spans="1:13">
      <c r="A157" s="133" t="s">
        <v>301</v>
      </c>
      <c r="B157" s="134">
        <v>52</v>
      </c>
      <c r="C157" s="134">
        <v>308</v>
      </c>
      <c r="D157" s="134">
        <f t="shared" si="8"/>
        <v>360</v>
      </c>
      <c r="E157" s="134">
        <v>14</v>
      </c>
      <c r="F157" s="134">
        <v>16</v>
      </c>
      <c r="G157" s="134">
        <f t="shared" si="9"/>
        <v>30</v>
      </c>
      <c r="H157" s="134">
        <v>1</v>
      </c>
      <c r="I157" s="134">
        <v>4</v>
      </c>
      <c r="J157" s="134">
        <f t="shared" si="10"/>
        <v>5</v>
      </c>
      <c r="K157" s="134">
        <v>16</v>
      </c>
      <c r="L157" s="134">
        <v>52</v>
      </c>
      <c r="M157" s="134">
        <f t="shared" si="11"/>
        <v>68</v>
      </c>
    </row>
    <row r="158" spans="1:13">
      <c r="A158" s="133" t="s">
        <v>302</v>
      </c>
      <c r="B158" s="134">
        <v>143</v>
      </c>
      <c r="C158" s="134">
        <v>186</v>
      </c>
      <c r="D158" s="134">
        <f t="shared" si="8"/>
        <v>329</v>
      </c>
      <c r="E158" s="134">
        <v>17</v>
      </c>
      <c r="F158" s="134">
        <v>56</v>
      </c>
      <c r="G158" s="134">
        <f t="shared" si="9"/>
        <v>73</v>
      </c>
      <c r="H158" s="134">
        <v>1</v>
      </c>
      <c r="I158" s="134">
        <v>5</v>
      </c>
      <c r="J158" s="134">
        <f t="shared" si="10"/>
        <v>6</v>
      </c>
      <c r="K158" s="134">
        <v>29</v>
      </c>
      <c r="L158" s="134">
        <v>64</v>
      </c>
      <c r="M158" s="134">
        <f t="shared" si="11"/>
        <v>93</v>
      </c>
    </row>
    <row r="159" spans="1:13">
      <c r="A159" s="133" t="s">
        <v>303</v>
      </c>
      <c r="B159" s="134">
        <v>199</v>
      </c>
      <c r="C159" s="134">
        <v>91</v>
      </c>
      <c r="D159" s="134">
        <f t="shared" si="8"/>
        <v>290</v>
      </c>
      <c r="E159" s="134">
        <v>30</v>
      </c>
      <c r="F159" s="134">
        <v>13</v>
      </c>
      <c r="G159" s="134">
        <f t="shared" si="9"/>
        <v>43</v>
      </c>
      <c r="H159" s="134">
        <v>1</v>
      </c>
      <c r="I159" s="134">
        <v>1</v>
      </c>
      <c r="J159" s="134">
        <f t="shared" si="10"/>
        <v>2</v>
      </c>
      <c r="K159" s="134">
        <v>43</v>
      </c>
      <c r="L159" s="134">
        <v>12</v>
      </c>
      <c r="M159" s="134">
        <f t="shared" si="11"/>
        <v>55</v>
      </c>
    </row>
    <row r="160" spans="1:13">
      <c r="A160" s="133" t="s">
        <v>304</v>
      </c>
      <c r="B160" s="134">
        <v>156</v>
      </c>
      <c r="C160" s="134">
        <v>25</v>
      </c>
      <c r="D160" s="134">
        <f t="shared" si="8"/>
        <v>181</v>
      </c>
      <c r="E160" s="134">
        <v>11</v>
      </c>
      <c r="F160" s="134">
        <v>0</v>
      </c>
      <c r="G160" s="134">
        <f t="shared" si="9"/>
        <v>11</v>
      </c>
      <c r="H160" s="134">
        <v>0</v>
      </c>
      <c r="I160" s="134">
        <v>0</v>
      </c>
      <c r="J160" s="134">
        <f t="shared" si="10"/>
        <v>0</v>
      </c>
      <c r="K160" s="134">
        <v>24</v>
      </c>
      <c r="L160" s="134">
        <v>2</v>
      </c>
      <c r="M160" s="134">
        <f t="shared" si="11"/>
        <v>26</v>
      </c>
    </row>
    <row r="161" spans="1:13" ht="30">
      <c r="A161" s="133" t="s">
        <v>305</v>
      </c>
      <c r="B161" s="134">
        <v>163</v>
      </c>
      <c r="C161" s="134">
        <v>11</v>
      </c>
      <c r="D161" s="134">
        <f t="shared" si="8"/>
        <v>174</v>
      </c>
      <c r="E161" s="134">
        <v>51</v>
      </c>
      <c r="F161" s="134">
        <v>1</v>
      </c>
      <c r="G161" s="134">
        <f t="shared" si="9"/>
        <v>52</v>
      </c>
      <c r="H161" s="134">
        <v>3</v>
      </c>
      <c r="I161" s="134">
        <v>0</v>
      </c>
      <c r="J161" s="134">
        <f t="shared" si="10"/>
        <v>3</v>
      </c>
      <c r="K161" s="134">
        <v>82</v>
      </c>
      <c r="L161" s="134">
        <v>9</v>
      </c>
      <c r="M161" s="134">
        <f t="shared" si="11"/>
        <v>91</v>
      </c>
    </row>
    <row r="162" spans="1:13" ht="30">
      <c r="A162" s="133" t="s">
        <v>306</v>
      </c>
      <c r="B162" s="134">
        <v>160</v>
      </c>
      <c r="C162" s="134">
        <v>7</v>
      </c>
      <c r="D162" s="134">
        <f t="shared" si="8"/>
        <v>167</v>
      </c>
      <c r="E162" s="134">
        <v>8</v>
      </c>
      <c r="F162" s="134">
        <v>0</v>
      </c>
      <c r="G162" s="134">
        <f t="shared" si="9"/>
        <v>8</v>
      </c>
      <c r="H162" s="134">
        <v>67</v>
      </c>
      <c r="I162" s="134">
        <v>5</v>
      </c>
      <c r="J162" s="134">
        <f t="shared" si="10"/>
        <v>72</v>
      </c>
      <c r="K162" s="134">
        <v>65</v>
      </c>
      <c r="L162" s="134">
        <v>2</v>
      </c>
      <c r="M162" s="134">
        <f t="shared" si="11"/>
        <v>67</v>
      </c>
    </row>
    <row r="163" spans="1:13" ht="30">
      <c r="A163" s="133" t="s">
        <v>307</v>
      </c>
      <c r="B163" s="134">
        <v>65</v>
      </c>
      <c r="C163" s="134">
        <v>73</v>
      </c>
      <c r="D163" s="134">
        <f t="shared" si="8"/>
        <v>138</v>
      </c>
      <c r="E163" s="134">
        <v>12</v>
      </c>
      <c r="F163" s="134">
        <v>3</v>
      </c>
      <c r="G163" s="134">
        <f t="shared" si="9"/>
        <v>15</v>
      </c>
      <c r="H163" s="134">
        <v>8</v>
      </c>
      <c r="I163" s="134">
        <v>0</v>
      </c>
      <c r="J163" s="134">
        <f t="shared" si="10"/>
        <v>8</v>
      </c>
      <c r="K163" s="134">
        <v>31</v>
      </c>
      <c r="L163" s="134">
        <v>10</v>
      </c>
      <c r="M163" s="134">
        <f t="shared" si="11"/>
        <v>41</v>
      </c>
    </row>
    <row r="164" spans="1:13" ht="30">
      <c r="A164" s="133" t="s">
        <v>308</v>
      </c>
      <c r="B164" s="134">
        <v>21</v>
      </c>
      <c r="C164" s="134">
        <v>79</v>
      </c>
      <c r="D164" s="134">
        <f t="shared" si="8"/>
        <v>100</v>
      </c>
      <c r="E164" s="134">
        <v>4</v>
      </c>
      <c r="F164" s="134">
        <v>25</v>
      </c>
      <c r="G164" s="134">
        <f t="shared" si="9"/>
        <v>29</v>
      </c>
      <c r="H164" s="134">
        <v>0</v>
      </c>
      <c r="I164" s="134">
        <v>0</v>
      </c>
      <c r="J164" s="134">
        <f t="shared" si="10"/>
        <v>0</v>
      </c>
      <c r="K164" s="134">
        <v>16</v>
      </c>
      <c r="L164" s="134">
        <v>52</v>
      </c>
      <c r="M164" s="134">
        <f t="shared" si="11"/>
        <v>68</v>
      </c>
    </row>
    <row r="165" spans="1:13" ht="30">
      <c r="A165" s="133" t="s">
        <v>309</v>
      </c>
      <c r="B165" s="134">
        <v>50</v>
      </c>
      <c r="C165" s="134">
        <v>18</v>
      </c>
      <c r="D165" s="134">
        <f t="shared" si="8"/>
        <v>68</v>
      </c>
      <c r="E165" s="134">
        <v>0</v>
      </c>
      <c r="F165" s="134">
        <v>0</v>
      </c>
      <c r="G165" s="134">
        <f t="shared" si="9"/>
        <v>0</v>
      </c>
      <c r="H165" s="134">
        <v>0</v>
      </c>
      <c r="I165" s="134">
        <v>0</v>
      </c>
      <c r="J165" s="134">
        <f t="shared" si="10"/>
        <v>0</v>
      </c>
      <c r="K165" s="134">
        <v>0</v>
      </c>
      <c r="L165" s="134">
        <v>0</v>
      </c>
      <c r="M165" s="134">
        <f t="shared" si="11"/>
        <v>0</v>
      </c>
    </row>
    <row r="166" spans="1:13" ht="30">
      <c r="A166" s="133" t="s">
        <v>310</v>
      </c>
      <c r="B166" s="134">
        <v>8</v>
      </c>
      <c r="C166" s="134">
        <v>47</v>
      </c>
      <c r="D166" s="134">
        <f t="shared" si="8"/>
        <v>55</v>
      </c>
      <c r="E166" s="134">
        <v>2</v>
      </c>
      <c r="F166" s="134">
        <v>7</v>
      </c>
      <c r="G166" s="134">
        <f t="shared" si="9"/>
        <v>9</v>
      </c>
      <c r="H166" s="134">
        <v>0</v>
      </c>
      <c r="I166" s="134">
        <v>2</v>
      </c>
      <c r="J166" s="134">
        <f t="shared" si="10"/>
        <v>2</v>
      </c>
      <c r="K166" s="134">
        <v>5</v>
      </c>
      <c r="L166" s="134">
        <v>37</v>
      </c>
      <c r="M166" s="134">
        <f t="shared" si="11"/>
        <v>42</v>
      </c>
    </row>
    <row r="167" spans="1:13" ht="30">
      <c r="A167" s="133" t="s">
        <v>311</v>
      </c>
      <c r="B167" s="134">
        <v>36</v>
      </c>
      <c r="C167" s="134">
        <v>18</v>
      </c>
      <c r="D167" s="134">
        <f t="shared" si="8"/>
        <v>54</v>
      </c>
      <c r="E167" s="134">
        <v>11</v>
      </c>
      <c r="F167" s="134">
        <v>3</v>
      </c>
      <c r="G167" s="134">
        <f t="shared" si="9"/>
        <v>14</v>
      </c>
      <c r="H167" s="134">
        <v>3</v>
      </c>
      <c r="I167" s="134">
        <v>2</v>
      </c>
      <c r="J167" s="134">
        <f t="shared" si="10"/>
        <v>5</v>
      </c>
      <c r="K167" s="134">
        <v>11</v>
      </c>
      <c r="L167" s="134">
        <v>6</v>
      </c>
      <c r="M167" s="134">
        <f t="shared" si="11"/>
        <v>17</v>
      </c>
    </row>
    <row r="168" spans="1:13" ht="30">
      <c r="A168" s="133" t="s">
        <v>312</v>
      </c>
      <c r="B168" s="134">
        <v>17</v>
      </c>
      <c r="C168" s="134">
        <v>18</v>
      </c>
      <c r="D168" s="134">
        <f t="shared" si="8"/>
        <v>35</v>
      </c>
      <c r="E168" s="134"/>
      <c r="F168" s="134"/>
      <c r="G168" s="134">
        <f t="shared" si="9"/>
        <v>0</v>
      </c>
      <c r="H168" s="134"/>
      <c r="I168" s="134"/>
      <c r="J168" s="134">
        <f t="shared" si="10"/>
        <v>0</v>
      </c>
      <c r="K168" s="134"/>
      <c r="L168" s="134"/>
      <c r="M168" s="134">
        <f t="shared" si="11"/>
        <v>0</v>
      </c>
    </row>
    <row r="169" spans="1:13" ht="30">
      <c r="A169" s="133" t="s">
        <v>313</v>
      </c>
      <c r="B169" s="134">
        <v>16062</v>
      </c>
      <c r="C169" s="134">
        <v>10124</v>
      </c>
      <c r="D169" s="134">
        <f t="shared" si="8"/>
        <v>26186</v>
      </c>
      <c r="E169" s="134">
        <v>2028</v>
      </c>
      <c r="F169" s="134">
        <v>982</v>
      </c>
      <c r="G169" s="134">
        <f t="shared" si="9"/>
        <v>3010</v>
      </c>
      <c r="H169" s="134">
        <v>528</v>
      </c>
      <c r="I169" s="134">
        <v>383</v>
      </c>
      <c r="J169" s="134">
        <f t="shared" si="10"/>
        <v>911</v>
      </c>
      <c r="K169" s="134">
        <v>2905</v>
      </c>
      <c r="L169" s="134">
        <v>1586</v>
      </c>
      <c r="M169" s="134">
        <f t="shared" si="11"/>
        <v>4491</v>
      </c>
    </row>
    <row r="170" spans="1:13" ht="45">
      <c r="A170" s="133" t="s">
        <v>314</v>
      </c>
      <c r="B170" s="134">
        <v>17465</v>
      </c>
      <c r="C170" s="134">
        <v>4926</v>
      </c>
      <c r="D170" s="134">
        <f t="shared" si="8"/>
        <v>22391</v>
      </c>
      <c r="E170" s="134">
        <v>1607</v>
      </c>
      <c r="F170" s="134">
        <v>376</v>
      </c>
      <c r="G170" s="134">
        <f t="shared" si="9"/>
        <v>1983</v>
      </c>
      <c r="H170" s="134">
        <v>644</v>
      </c>
      <c r="I170" s="134">
        <v>127</v>
      </c>
      <c r="J170" s="134">
        <f t="shared" si="10"/>
        <v>771</v>
      </c>
      <c r="K170" s="134">
        <v>3703</v>
      </c>
      <c r="L170" s="134">
        <v>738</v>
      </c>
      <c r="M170" s="134">
        <f t="shared" si="11"/>
        <v>4441</v>
      </c>
    </row>
    <row r="171" spans="1:13" ht="30">
      <c r="A171" s="133" t="s">
        <v>315</v>
      </c>
      <c r="B171" s="134">
        <v>9503</v>
      </c>
      <c r="C171" s="134">
        <v>6341</v>
      </c>
      <c r="D171" s="134">
        <f t="shared" si="8"/>
        <v>15844</v>
      </c>
      <c r="E171" s="134">
        <v>631</v>
      </c>
      <c r="F171" s="134">
        <v>407</v>
      </c>
      <c r="G171" s="134">
        <f t="shared" si="9"/>
        <v>1038</v>
      </c>
      <c r="H171" s="134">
        <v>220</v>
      </c>
      <c r="I171" s="134">
        <v>155</v>
      </c>
      <c r="J171" s="134">
        <f t="shared" si="10"/>
        <v>375</v>
      </c>
      <c r="K171" s="134">
        <v>1843</v>
      </c>
      <c r="L171" s="134">
        <v>1335</v>
      </c>
      <c r="M171" s="134">
        <f t="shared" si="11"/>
        <v>3178</v>
      </c>
    </row>
    <row r="172" spans="1:13" ht="45">
      <c r="A172" s="133" t="s">
        <v>316</v>
      </c>
      <c r="B172" s="134">
        <v>3314</v>
      </c>
      <c r="C172" s="134">
        <v>2285</v>
      </c>
      <c r="D172" s="134">
        <f t="shared" si="8"/>
        <v>5599</v>
      </c>
      <c r="E172" s="134">
        <v>297</v>
      </c>
      <c r="F172" s="134">
        <v>184</v>
      </c>
      <c r="G172" s="134">
        <f t="shared" si="9"/>
        <v>481</v>
      </c>
      <c r="H172" s="134">
        <v>100</v>
      </c>
      <c r="I172" s="134">
        <v>58</v>
      </c>
      <c r="J172" s="134">
        <f t="shared" si="10"/>
        <v>158</v>
      </c>
      <c r="K172" s="134">
        <v>619</v>
      </c>
      <c r="L172" s="134">
        <v>436</v>
      </c>
      <c r="M172" s="134">
        <f t="shared" si="11"/>
        <v>1055</v>
      </c>
    </row>
    <row r="173" spans="1:13" ht="30">
      <c r="A173" s="133" t="s">
        <v>317</v>
      </c>
      <c r="B173" s="134">
        <v>2433</v>
      </c>
      <c r="C173" s="134">
        <v>1778</v>
      </c>
      <c r="D173" s="134">
        <f t="shared" si="8"/>
        <v>4211</v>
      </c>
      <c r="E173" s="134">
        <v>223</v>
      </c>
      <c r="F173" s="134">
        <v>126</v>
      </c>
      <c r="G173" s="134">
        <f t="shared" si="9"/>
        <v>349</v>
      </c>
      <c r="H173" s="134">
        <v>118</v>
      </c>
      <c r="I173" s="134">
        <v>106</v>
      </c>
      <c r="J173" s="134">
        <f t="shared" si="10"/>
        <v>224</v>
      </c>
      <c r="K173" s="134">
        <v>434</v>
      </c>
      <c r="L173" s="134">
        <v>296</v>
      </c>
      <c r="M173" s="134">
        <f t="shared" si="11"/>
        <v>730</v>
      </c>
    </row>
    <row r="174" spans="1:13" ht="45">
      <c r="A174" s="133" t="s">
        <v>318</v>
      </c>
      <c r="B174" s="134">
        <v>2282</v>
      </c>
      <c r="C174" s="134">
        <v>1502</v>
      </c>
      <c r="D174" s="134">
        <f t="shared" si="8"/>
        <v>3784</v>
      </c>
      <c r="E174" s="134">
        <v>133</v>
      </c>
      <c r="F174" s="134">
        <v>68</v>
      </c>
      <c r="G174" s="134">
        <f t="shared" si="9"/>
        <v>201</v>
      </c>
      <c r="H174" s="134">
        <v>38</v>
      </c>
      <c r="I174" s="134">
        <v>36</v>
      </c>
      <c r="J174" s="134">
        <f t="shared" si="10"/>
        <v>74</v>
      </c>
      <c r="K174" s="134">
        <v>250</v>
      </c>
      <c r="L174" s="134">
        <v>160</v>
      </c>
      <c r="M174" s="134">
        <f t="shared" si="11"/>
        <v>410</v>
      </c>
    </row>
    <row r="175" spans="1:13" ht="30">
      <c r="A175" s="133" t="s">
        <v>319</v>
      </c>
      <c r="B175" s="134">
        <v>1545</v>
      </c>
      <c r="C175" s="134">
        <v>2212</v>
      </c>
      <c r="D175" s="134">
        <f t="shared" si="8"/>
        <v>3757</v>
      </c>
      <c r="E175" s="134">
        <v>240</v>
      </c>
      <c r="F175" s="134">
        <v>172</v>
      </c>
      <c r="G175" s="134">
        <f t="shared" si="9"/>
        <v>412</v>
      </c>
      <c r="H175" s="134">
        <v>222</v>
      </c>
      <c r="I175" s="134">
        <v>210</v>
      </c>
      <c r="J175" s="134">
        <f t="shared" si="10"/>
        <v>432</v>
      </c>
      <c r="K175" s="134">
        <v>390</v>
      </c>
      <c r="L175" s="134">
        <v>652</v>
      </c>
      <c r="M175" s="134">
        <f t="shared" si="11"/>
        <v>1042</v>
      </c>
    </row>
    <row r="176" spans="1:13" ht="30">
      <c r="A176" s="133" t="s">
        <v>320</v>
      </c>
      <c r="B176" s="134">
        <v>1224</v>
      </c>
      <c r="C176" s="134">
        <v>1246</v>
      </c>
      <c r="D176" s="134">
        <f t="shared" si="8"/>
        <v>2470</v>
      </c>
      <c r="E176" s="134">
        <v>211</v>
      </c>
      <c r="F176" s="134">
        <v>115</v>
      </c>
      <c r="G176" s="134">
        <f t="shared" si="9"/>
        <v>326</v>
      </c>
      <c r="H176" s="134">
        <v>87</v>
      </c>
      <c r="I176" s="134">
        <v>50</v>
      </c>
      <c r="J176" s="134">
        <f t="shared" si="10"/>
        <v>137</v>
      </c>
      <c r="K176" s="134">
        <v>365</v>
      </c>
      <c r="L176" s="134">
        <v>226</v>
      </c>
      <c r="M176" s="134">
        <f t="shared" si="11"/>
        <v>591</v>
      </c>
    </row>
    <row r="177" spans="1:13" ht="30">
      <c r="A177" s="133" t="s">
        <v>321</v>
      </c>
      <c r="B177" s="134">
        <v>1172</v>
      </c>
      <c r="C177" s="134">
        <v>1072</v>
      </c>
      <c r="D177" s="134">
        <f t="shared" si="8"/>
        <v>2244</v>
      </c>
      <c r="E177" s="134">
        <v>96</v>
      </c>
      <c r="F177" s="134">
        <v>35</v>
      </c>
      <c r="G177" s="134">
        <f t="shared" si="9"/>
        <v>131</v>
      </c>
      <c r="H177" s="134">
        <v>19</v>
      </c>
      <c r="I177" s="134">
        <v>4</v>
      </c>
      <c r="J177" s="134">
        <f t="shared" si="10"/>
        <v>23</v>
      </c>
      <c r="K177" s="134">
        <v>226</v>
      </c>
      <c r="L177" s="134">
        <v>161</v>
      </c>
      <c r="M177" s="134">
        <f t="shared" si="11"/>
        <v>387</v>
      </c>
    </row>
    <row r="178" spans="1:13" ht="30">
      <c r="A178" s="133" t="s">
        <v>322</v>
      </c>
      <c r="B178" s="134">
        <v>788</v>
      </c>
      <c r="C178" s="134">
        <v>610</v>
      </c>
      <c r="D178" s="134">
        <f t="shared" si="8"/>
        <v>1398</v>
      </c>
      <c r="E178" s="134">
        <v>37</v>
      </c>
      <c r="F178" s="134">
        <v>32</v>
      </c>
      <c r="G178" s="134">
        <f t="shared" si="9"/>
        <v>69</v>
      </c>
      <c r="H178" s="134">
        <v>5</v>
      </c>
      <c r="I178" s="134">
        <v>6</v>
      </c>
      <c r="J178" s="134">
        <f t="shared" si="10"/>
        <v>11</v>
      </c>
      <c r="K178" s="134">
        <v>41</v>
      </c>
      <c r="L178" s="134">
        <v>34</v>
      </c>
      <c r="M178" s="134">
        <f t="shared" si="11"/>
        <v>75</v>
      </c>
    </row>
    <row r="179" spans="1:13" ht="30">
      <c r="A179" s="133" t="s">
        <v>323</v>
      </c>
      <c r="B179" s="134">
        <v>419</v>
      </c>
      <c r="C179" s="134">
        <v>779</v>
      </c>
      <c r="D179" s="134">
        <f t="shared" si="8"/>
        <v>1198</v>
      </c>
      <c r="E179" s="134">
        <v>60</v>
      </c>
      <c r="F179" s="134">
        <v>84</v>
      </c>
      <c r="G179" s="134">
        <f t="shared" si="9"/>
        <v>144</v>
      </c>
      <c r="H179" s="134">
        <v>27</v>
      </c>
      <c r="I179" s="134">
        <v>45</v>
      </c>
      <c r="J179" s="134">
        <f t="shared" si="10"/>
        <v>72</v>
      </c>
      <c r="K179" s="134">
        <v>163</v>
      </c>
      <c r="L179" s="134">
        <v>258</v>
      </c>
      <c r="M179" s="134">
        <f t="shared" si="11"/>
        <v>421</v>
      </c>
    </row>
    <row r="180" spans="1:13" ht="30">
      <c r="A180" s="133" t="s">
        <v>324</v>
      </c>
      <c r="B180" s="134">
        <v>620</v>
      </c>
      <c r="C180" s="134">
        <v>322</v>
      </c>
      <c r="D180" s="134">
        <f t="shared" si="8"/>
        <v>942</v>
      </c>
      <c r="E180" s="134">
        <v>23</v>
      </c>
      <c r="F180" s="134">
        <v>22</v>
      </c>
      <c r="G180" s="134">
        <f t="shared" si="9"/>
        <v>45</v>
      </c>
      <c r="H180" s="134">
        <v>1</v>
      </c>
      <c r="I180" s="134">
        <v>7</v>
      </c>
      <c r="J180" s="134">
        <f t="shared" si="10"/>
        <v>8</v>
      </c>
      <c r="K180" s="134">
        <v>172</v>
      </c>
      <c r="L180" s="134">
        <v>51</v>
      </c>
      <c r="M180" s="134">
        <f t="shared" si="11"/>
        <v>223</v>
      </c>
    </row>
    <row r="181" spans="1:13" ht="30">
      <c r="A181" s="133" t="s">
        <v>325</v>
      </c>
      <c r="B181" s="134">
        <v>94</v>
      </c>
      <c r="C181" s="134">
        <v>160</v>
      </c>
      <c r="D181" s="134">
        <f t="shared" si="8"/>
        <v>254</v>
      </c>
      <c r="E181" s="134">
        <v>21</v>
      </c>
      <c r="F181" s="134">
        <v>25</v>
      </c>
      <c r="G181" s="134">
        <f t="shared" si="9"/>
        <v>46</v>
      </c>
      <c r="H181" s="134">
        <v>6</v>
      </c>
      <c r="I181" s="134">
        <v>18</v>
      </c>
      <c r="J181" s="134">
        <f t="shared" si="10"/>
        <v>24</v>
      </c>
      <c r="K181" s="134">
        <v>10</v>
      </c>
      <c r="L181" s="134">
        <v>21</v>
      </c>
      <c r="M181" s="134">
        <f t="shared" si="11"/>
        <v>31</v>
      </c>
    </row>
    <row r="182" spans="1:13" ht="30">
      <c r="A182" s="133" t="s">
        <v>326</v>
      </c>
      <c r="B182" s="134">
        <v>74</v>
      </c>
      <c r="C182" s="134">
        <v>135</v>
      </c>
      <c r="D182" s="134">
        <f t="shared" si="8"/>
        <v>209</v>
      </c>
      <c r="E182" s="134">
        <v>10</v>
      </c>
      <c r="F182" s="134">
        <v>8</v>
      </c>
      <c r="G182" s="134">
        <f t="shared" si="9"/>
        <v>18</v>
      </c>
      <c r="H182" s="134">
        <v>0</v>
      </c>
      <c r="I182" s="134">
        <v>0</v>
      </c>
      <c r="J182" s="134">
        <f t="shared" si="10"/>
        <v>0</v>
      </c>
      <c r="K182" s="134">
        <v>18</v>
      </c>
      <c r="L182" s="134">
        <v>18</v>
      </c>
      <c r="M182" s="134">
        <f t="shared" si="11"/>
        <v>36</v>
      </c>
    </row>
    <row r="183" spans="1:13" ht="30">
      <c r="A183" s="133" t="s">
        <v>327</v>
      </c>
      <c r="B183" s="134">
        <v>36</v>
      </c>
      <c r="C183" s="134">
        <v>148</v>
      </c>
      <c r="D183" s="134">
        <f t="shared" si="8"/>
        <v>184</v>
      </c>
      <c r="E183" s="134">
        <v>9</v>
      </c>
      <c r="F183" s="134">
        <v>23</v>
      </c>
      <c r="G183" s="134">
        <f t="shared" si="9"/>
        <v>32</v>
      </c>
      <c r="H183" s="134">
        <v>0</v>
      </c>
      <c r="I183" s="134">
        <v>0</v>
      </c>
      <c r="J183" s="134">
        <f t="shared" si="10"/>
        <v>0</v>
      </c>
      <c r="K183" s="134">
        <v>15</v>
      </c>
      <c r="L183" s="134">
        <v>43</v>
      </c>
      <c r="M183" s="134">
        <f t="shared" si="11"/>
        <v>58</v>
      </c>
    </row>
    <row r="184" spans="1:13" ht="30">
      <c r="A184" s="133" t="s">
        <v>328</v>
      </c>
      <c r="B184" s="134">
        <v>16</v>
      </c>
      <c r="C184" s="134">
        <v>157</v>
      </c>
      <c r="D184" s="134">
        <f t="shared" si="8"/>
        <v>173</v>
      </c>
      <c r="E184" s="134">
        <v>3</v>
      </c>
      <c r="F184" s="134">
        <v>2</v>
      </c>
      <c r="G184" s="134">
        <f t="shared" si="9"/>
        <v>5</v>
      </c>
      <c r="H184" s="134">
        <v>0</v>
      </c>
      <c r="I184" s="134">
        <v>0</v>
      </c>
      <c r="J184" s="134">
        <f t="shared" si="10"/>
        <v>0</v>
      </c>
      <c r="K184" s="134">
        <v>0</v>
      </c>
      <c r="L184" s="134">
        <v>5</v>
      </c>
      <c r="M184" s="134">
        <f t="shared" si="11"/>
        <v>5</v>
      </c>
    </row>
  </sheetData>
  <mergeCells count="7">
    <mergeCell ref="B1:G1"/>
    <mergeCell ref="H1:M1"/>
    <mergeCell ref="A2:A3"/>
    <mergeCell ref="B2:D2"/>
    <mergeCell ref="E2:G2"/>
    <mergeCell ref="H2:J2"/>
    <mergeCell ref="K2:M2"/>
  </mergeCells>
  <pageMargins left="0.78740157480314965" right="0.23622047244094491" top="0.27" bottom="0.33" header="0.2" footer="0.08"/>
  <pageSetup paperSize="9" firstPageNumber="28" pageOrder="overThenDown" orientation="portrait" useFirstPageNumber="1" horizontalDpi="4294967294" verticalDpi="4294967294" r:id="rId1"/>
  <headerFooter>
    <oddFooter>&amp;L&amp;"Arial,Italic"&amp;9AISHE 2012-13&amp;CT-&amp;P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P75"/>
  <sheetViews>
    <sheetView view="pageBreakPreview" zoomScaleSheetLayoutView="100" workbookViewId="0">
      <selection activeCell="N1" sqref="N1:P1048576"/>
    </sheetView>
  </sheetViews>
  <sheetFormatPr defaultRowHeight="15"/>
  <cols>
    <col min="1" max="1" width="35.5703125" style="129" customWidth="1"/>
    <col min="2" max="4" width="10" style="127" customWidth="1"/>
    <col min="5" max="7" width="9.5703125" style="127" customWidth="1"/>
    <col min="8" max="10" width="9.28515625" style="127" customWidth="1"/>
    <col min="11" max="13" width="10.42578125" style="127" customWidth="1"/>
    <col min="14" max="16384" width="9.140625" style="127"/>
  </cols>
  <sheetData>
    <row r="1" spans="1:16" s="126" customFormat="1" ht="30.75" customHeight="1">
      <c r="A1" s="69" t="s">
        <v>329</v>
      </c>
      <c r="B1" s="433" t="s">
        <v>330</v>
      </c>
      <c r="C1" s="434"/>
      <c r="D1" s="434"/>
      <c r="E1" s="434"/>
      <c r="F1" s="434"/>
      <c r="G1" s="434"/>
      <c r="H1" s="433" t="str">
        <f>B1</f>
        <v>Programme-wise Enrolment - Distance Mode
(based on actual response)</v>
      </c>
      <c r="I1" s="435"/>
      <c r="J1" s="435"/>
      <c r="K1" s="435"/>
      <c r="L1" s="435"/>
      <c r="M1" s="435"/>
    </row>
    <row r="2" spans="1:16">
      <c r="A2" s="436" t="s">
        <v>144</v>
      </c>
      <c r="B2" s="437" t="s">
        <v>145</v>
      </c>
      <c r="C2" s="437"/>
      <c r="D2" s="437"/>
      <c r="E2" s="437" t="s">
        <v>146</v>
      </c>
      <c r="F2" s="437"/>
      <c r="G2" s="437"/>
      <c r="H2" s="437" t="s">
        <v>147</v>
      </c>
      <c r="I2" s="437"/>
      <c r="J2" s="437"/>
      <c r="K2" s="437" t="s">
        <v>148</v>
      </c>
      <c r="L2" s="437"/>
      <c r="M2" s="437"/>
    </row>
    <row r="3" spans="1:16" s="129" customFormat="1">
      <c r="A3" s="436"/>
      <c r="B3" s="128" t="s">
        <v>117</v>
      </c>
      <c r="C3" s="128" t="s">
        <v>118</v>
      </c>
      <c r="D3" s="128" t="s">
        <v>104</v>
      </c>
      <c r="E3" s="128" t="s">
        <v>117</v>
      </c>
      <c r="F3" s="128" t="s">
        <v>118</v>
      </c>
      <c r="G3" s="128" t="s">
        <v>104</v>
      </c>
      <c r="H3" s="128" t="s">
        <v>117</v>
      </c>
      <c r="I3" s="128" t="s">
        <v>118</v>
      </c>
      <c r="J3" s="128" t="s">
        <v>104</v>
      </c>
      <c r="K3" s="128" t="s">
        <v>117</v>
      </c>
      <c r="L3" s="128" t="s">
        <v>118</v>
      </c>
      <c r="M3" s="128" t="s">
        <v>104</v>
      </c>
    </row>
    <row r="4" spans="1:16" s="132" customFormat="1" ht="12">
      <c r="A4" s="130">
        <v>1</v>
      </c>
      <c r="B4" s="131">
        <v>2</v>
      </c>
      <c r="C4" s="130">
        <v>3</v>
      </c>
      <c r="D4" s="131">
        <v>4</v>
      </c>
      <c r="E4" s="130">
        <v>5</v>
      </c>
      <c r="F4" s="131">
        <v>6</v>
      </c>
      <c r="G4" s="130">
        <v>7</v>
      </c>
      <c r="H4" s="131">
        <v>8</v>
      </c>
      <c r="I4" s="130">
        <v>9</v>
      </c>
      <c r="J4" s="131">
        <v>10</v>
      </c>
      <c r="K4" s="130">
        <v>11</v>
      </c>
      <c r="L4" s="131">
        <v>12</v>
      </c>
      <c r="M4" s="130">
        <v>13</v>
      </c>
    </row>
    <row r="5" spans="1:16">
      <c r="A5" s="133" t="s">
        <v>160</v>
      </c>
      <c r="B5" s="134">
        <v>269472</v>
      </c>
      <c r="C5" s="134">
        <v>327698</v>
      </c>
      <c r="D5" s="134">
        <f t="shared" ref="D5:D68" si="0">B5+C5</f>
        <v>597170</v>
      </c>
      <c r="E5" s="134">
        <v>36401</v>
      </c>
      <c r="F5" s="134">
        <v>38757</v>
      </c>
      <c r="G5" s="134">
        <f>E5+F5</f>
        <v>75158</v>
      </c>
      <c r="H5" s="134">
        <v>15423</v>
      </c>
      <c r="I5" s="134">
        <v>14452</v>
      </c>
      <c r="J5" s="134">
        <f>H5+I5</f>
        <v>29875</v>
      </c>
      <c r="K5" s="134">
        <v>74102</v>
      </c>
      <c r="L5" s="134">
        <v>92019</v>
      </c>
      <c r="M5" s="134">
        <f>K5+L5</f>
        <v>166121</v>
      </c>
      <c r="N5" s="135"/>
      <c r="O5" s="135"/>
      <c r="P5" s="135"/>
    </row>
    <row r="6" spans="1:16" ht="30">
      <c r="A6" s="133" t="s">
        <v>161</v>
      </c>
      <c r="B6" s="134">
        <v>118386</v>
      </c>
      <c r="C6" s="134">
        <v>60356</v>
      </c>
      <c r="D6" s="134">
        <f t="shared" si="0"/>
        <v>178742</v>
      </c>
      <c r="E6" s="134">
        <v>6624</v>
      </c>
      <c r="F6" s="134">
        <v>3705</v>
      </c>
      <c r="G6" s="134">
        <f t="shared" ref="G6:G69" si="1">E6+F6</f>
        <v>10329</v>
      </c>
      <c r="H6" s="134">
        <v>1014</v>
      </c>
      <c r="I6" s="134">
        <v>486</v>
      </c>
      <c r="J6" s="134">
        <f t="shared" ref="J6:J69" si="2">H6+I6</f>
        <v>1500</v>
      </c>
      <c r="K6" s="134">
        <v>28754</v>
      </c>
      <c r="L6" s="134">
        <v>16364</v>
      </c>
      <c r="M6" s="134">
        <f t="shared" ref="M6:M69" si="3">K6+L6</f>
        <v>45118</v>
      </c>
      <c r="N6" s="135"/>
      <c r="O6" s="135"/>
      <c r="P6" s="135"/>
    </row>
    <row r="7" spans="1:16">
      <c r="A7" s="133" t="s">
        <v>162</v>
      </c>
      <c r="B7" s="134">
        <v>64118</v>
      </c>
      <c r="C7" s="134">
        <v>54032</v>
      </c>
      <c r="D7" s="134">
        <f t="shared" si="0"/>
        <v>118150</v>
      </c>
      <c r="E7" s="134">
        <v>5901</v>
      </c>
      <c r="F7" s="134">
        <v>4822</v>
      </c>
      <c r="G7" s="134">
        <f t="shared" si="1"/>
        <v>10723</v>
      </c>
      <c r="H7" s="134">
        <v>1725</v>
      </c>
      <c r="I7" s="134">
        <v>977</v>
      </c>
      <c r="J7" s="134">
        <f t="shared" si="2"/>
        <v>2702</v>
      </c>
      <c r="K7" s="134">
        <v>17849</v>
      </c>
      <c r="L7" s="134">
        <v>20919</v>
      </c>
      <c r="M7" s="134">
        <f t="shared" si="3"/>
        <v>38768</v>
      </c>
      <c r="N7" s="135"/>
      <c r="O7" s="135"/>
      <c r="P7" s="135"/>
    </row>
    <row r="8" spans="1:16">
      <c r="A8" s="133" t="s">
        <v>164</v>
      </c>
      <c r="B8" s="134">
        <v>40941</v>
      </c>
      <c r="C8" s="134">
        <v>45526</v>
      </c>
      <c r="D8" s="134">
        <f t="shared" si="0"/>
        <v>86467</v>
      </c>
      <c r="E8" s="134">
        <v>2973</v>
      </c>
      <c r="F8" s="134">
        <v>2892</v>
      </c>
      <c r="G8" s="134">
        <f t="shared" si="1"/>
        <v>5865</v>
      </c>
      <c r="H8" s="134">
        <v>1053</v>
      </c>
      <c r="I8" s="134">
        <v>960</v>
      </c>
      <c r="J8" s="134">
        <f t="shared" si="2"/>
        <v>2013</v>
      </c>
      <c r="K8" s="134">
        <v>11856</v>
      </c>
      <c r="L8" s="134">
        <v>14305</v>
      </c>
      <c r="M8" s="134">
        <f t="shared" si="3"/>
        <v>26161</v>
      </c>
      <c r="N8" s="135"/>
      <c r="O8" s="135"/>
      <c r="P8" s="135"/>
    </row>
    <row r="9" spans="1:16" ht="30">
      <c r="A9" s="133" t="s">
        <v>163</v>
      </c>
      <c r="B9" s="134">
        <v>39239</v>
      </c>
      <c r="C9" s="134">
        <v>27519</v>
      </c>
      <c r="D9" s="134">
        <f t="shared" si="0"/>
        <v>66758</v>
      </c>
      <c r="E9" s="134">
        <v>2920</v>
      </c>
      <c r="F9" s="134">
        <v>1456</v>
      </c>
      <c r="G9" s="134">
        <f t="shared" si="1"/>
        <v>4376</v>
      </c>
      <c r="H9" s="134">
        <v>333</v>
      </c>
      <c r="I9" s="134">
        <v>231</v>
      </c>
      <c r="J9" s="134">
        <f t="shared" si="2"/>
        <v>564</v>
      </c>
      <c r="K9" s="134">
        <v>8528</v>
      </c>
      <c r="L9" s="134">
        <v>5843</v>
      </c>
      <c r="M9" s="134">
        <f t="shared" si="3"/>
        <v>14371</v>
      </c>
      <c r="N9" s="135"/>
      <c r="O9" s="135"/>
      <c r="P9" s="135"/>
    </row>
    <row r="10" spans="1:16">
      <c r="A10" s="133" t="s">
        <v>167</v>
      </c>
      <c r="B10" s="134">
        <v>11392</v>
      </c>
      <c r="C10" s="134">
        <v>8658</v>
      </c>
      <c r="D10" s="134">
        <f t="shared" si="0"/>
        <v>20050</v>
      </c>
      <c r="E10" s="134">
        <v>1081</v>
      </c>
      <c r="F10" s="134">
        <v>743</v>
      </c>
      <c r="G10" s="134">
        <f t="shared" si="1"/>
        <v>1824</v>
      </c>
      <c r="H10" s="134">
        <v>632</v>
      </c>
      <c r="I10" s="134">
        <v>474</v>
      </c>
      <c r="J10" s="134">
        <f t="shared" si="2"/>
        <v>1106</v>
      </c>
      <c r="K10" s="134">
        <v>2791</v>
      </c>
      <c r="L10" s="134">
        <v>1710</v>
      </c>
      <c r="M10" s="134">
        <f t="shared" si="3"/>
        <v>4501</v>
      </c>
      <c r="N10" s="135"/>
      <c r="O10" s="135"/>
      <c r="P10" s="135"/>
    </row>
    <row r="11" spans="1:16">
      <c r="A11" s="133" t="s">
        <v>169</v>
      </c>
      <c r="B11" s="134">
        <v>2654</v>
      </c>
      <c r="C11" s="134">
        <v>2966</v>
      </c>
      <c r="D11" s="134">
        <f t="shared" si="0"/>
        <v>5620</v>
      </c>
      <c r="E11" s="134">
        <v>486</v>
      </c>
      <c r="F11" s="134">
        <v>393</v>
      </c>
      <c r="G11" s="134">
        <f t="shared" si="1"/>
        <v>879</v>
      </c>
      <c r="H11" s="134">
        <v>305</v>
      </c>
      <c r="I11" s="134">
        <v>245</v>
      </c>
      <c r="J11" s="134">
        <f t="shared" si="2"/>
        <v>550</v>
      </c>
      <c r="K11" s="134">
        <v>711</v>
      </c>
      <c r="L11" s="134">
        <v>375</v>
      </c>
      <c r="M11" s="134">
        <f t="shared" si="3"/>
        <v>1086</v>
      </c>
      <c r="N11" s="135"/>
      <c r="O11" s="135"/>
      <c r="P11" s="135"/>
    </row>
    <row r="12" spans="1:16">
      <c r="A12" s="133" t="s">
        <v>178</v>
      </c>
      <c r="B12" s="134">
        <v>1713</v>
      </c>
      <c r="C12" s="134">
        <v>2157</v>
      </c>
      <c r="D12" s="134">
        <f t="shared" si="0"/>
        <v>3870</v>
      </c>
      <c r="E12" s="134">
        <v>191</v>
      </c>
      <c r="F12" s="134">
        <v>155</v>
      </c>
      <c r="G12" s="134">
        <f t="shared" si="1"/>
        <v>346</v>
      </c>
      <c r="H12" s="134">
        <v>29</v>
      </c>
      <c r="I12" s="134">
        <v>29</v>
      </c>
      <c r="J12" s="134">
        <f t="shared" si="2"/>
        <v>58</v>
      </c>
      <c r="K12" s="134">
        <v>410</v>
      </c>
      <c r="L12" s="134">
        <v>620</v>
      </c>
      <c r="M12" s="134">
        <f t="shared" si="3"/>
        <v>1030</v>
      </c>
      <c r="N12" s="135"/>
      <c r="O12" s="135"/>
      <c r="P12" s="135"/>
    </row>
    <row r="13" spans="1:16">
      <c r="A13" s="133" t="s">
        <v>172</v>
      </c>
      <c r="B13" s="134">
        <v>2347</v>
      </c>
      <c r="C13" s="134">
        <v>729</v>
      </c>
      <c r="D13" s="134">
        <f t="shared" si="0"/>
        <v>3076</v>
      </c>
      <c r="E13" s="134">
        <v>226</v>
      </c>
      <c r="F13" s="134">
        <v>83</v>
      </c>
      <c r="G13" s="134">
        <f t="shared" si="1"/>
        <v>309</v>
      </c>
      <c r="H13" s="134">
        <v>35</v>
      </c>
      <c r="I13" s="134">
        <v>13</v>
      </c>
      <c r="J13" s="134">
        <f t="shared" si="2"/>
        <v>48</v>
      </c>
      <c r="K13" s="134">
        <v>632</v>
      </c>
      <c r="L13" s="134">
        <v>207</v>
      </c>
      <c r="M13" s="134">
        <f t="shared" si="3"/>
        <v>839</v>
      </c>
      <c r="N13" s="135"/>
      <c r="O13" s="135"/>
      <c r="P13" s="135"/>
    </row>
    <row r="14" spans="1:16" ht="30">
      <c r="A14" s="133" t="s">
        <v>181</v>
      </c>
      <c r="B14" s="134">
        <v>1558</v>
      </c>
      <c r="C14" s="134">
        <v>1489</v>
      </c>
      <c r="D14" s="134">
        <f t="shared" si="0"/>
        <v>3047</v>
      </c>
      <c r="E14" s="134">
        <v>60</v>
      </c>
      <c r="F14" s="134">
        <v>56</v>
      </c>
      <c r="G14" s="134">
        <f t="shared" si="1"/>
        <v>116</v>
      </c>
      <c r="H14" s="134">
        <v>27</v>
      </c>
      <c r="I14" s="134">
        <v>11</v>
      </c>
      <c r="J14" s="134">
        <f t="shared" si="2"/>
        <v>38</v>
      </c>
      <c r="K14" s="134">
        <v>172</v>
      </c>
      <c r="L14" s="134">
        <v>202</v>
      </c>
      <c r="M14" s="134">
        <f t="shared" si="3"/>
        <v>374</v>
      </c>
      <c r="N14" s="135"/>
      <c r="O14" s="135"/>
      <c r="P14" s="135"/>
    </row>
    <row r="15" spans="1:16" ht="30">
      <c r="A15" s="133" t="s">
        <v>190</v>
      </c>
      <c r="B15" s="134">
        <v>918</v>
      </c>
      <c r="C15" s="134">
        <v>641</v>
      </c>
      <c r="D15" s="134">
        <f t="shared" si="0"/>
        <v>1559</v>
      </c>
      <c r="E15" s="134">
        <v>33</v>
      </c>
      <c r="F15" s="134">
        <v>13</v>
      </c>
      <c r="G15" s="134">
        <f t="shared" si="1"/>
        <v>46</v>
      </c>
      <c r="H15" s="134">
        <v>5</v>
      </c>
      <c r="I15" s="134">
        <v>2</v>
      </c>
      <c r="J15" s="134">
        <f t="shared" si="2"/>
        <v>7</v>
      </c>
      <c r="K15" s="134">
        <v>37</v>
      </c>
      <c r="L15" s="134">
        <v>18</v>
      </c>
      <c r="M15" s="134">
        <f t="shared" si="3"/>
        <v>55</v>
      </c>
      <c r="N15" s="135"/>
      <c r="O15" s="135"/>
      <c r="P15" s="135"/>
    </row>
    <row r="16" spans="1:16">
      <c r="A16" s="133" t="s">
        <v>177</v>
      </c>
      <c r="B16" s="134">
        <v>1058</v>
      </c>
      <c r="C16" s="134">
        <v>337</v>
      </c>
      <c r="D16" s="134">
        <f t="shared" si="0"/>
        <v>1395</v>
      </c>
      <c r="E16" s="134">
        <v>100</v>
      </c>
      <c r="F16" s="134">
        <v>22</v>
      </c>
      <c r="G16" s="134">
        <f t="shared" si="1"/>
        <v>122</v>
      </c>
      <c r="H16" s="134">
        <v>23</v>
      </c>
      <c r="I16" s="134">
        <v>5</v>
      </c>
      <c r="J16" s="134">
        <f t="shared" si="2"/>
        <v>28</v>
      </c>
      <c r="K16" s="134">
        <v>415</v>
      </c>
      <c r="L16" s="134">
        <v>131</v>
      </c>
      <c r="M16" s="134">
        <f t="shared" si="3"/>
        <v>546</v>
      </c>
      <c r="N16" s="135"/>
      <c r="O16" s="135"/>
      <c r="P16" s="135"/>
    </row>
    <row r="17" spans="1:16" ht="30">
      <c r="A17" s="133" t="s">
        <v>188</v>
      </c>
      <c r="B17" s="134">
        <v>501</v>
      </c>
      <c r="C17" s="134">
        <v>430</v>
      </c>
      <c r="D17" s="134">
        <f t="shared" si="0"/>
        <v>931</v>
      </c>
      <c r="E17" s="134">
        <v>80</v>
      </c>
      <c r="F17" s="134">
        <v>66</v>
      </c>
      <c r="G17" s="134">
        <f t="shared" si="1"/>
        <v>146</v>
      </c>
      <c r="H17" s="134">
        <v>18</v>
      </c>
      <c r="I17" s="134">
        <v>18</v>
      </c>
      <c r="J17" s="134">
        <f t="shared" si="2"/>
        <v>36</v>
      </c>
      <c r="K17" s="134">
        <v>157</v>
      </c>
      <c r="L17" s="134">
        <v>149</v>
      </c>
      <c r="M17" s="134">
        <f t="shared" si="3"/>
        <v>306</v>
      </c>
      <c r="N17" s="135"/>
      <c r="O17" s="135"/>
      <c r="P17" s="135"/>
    </row>
    <row r="18" spans="1:16" ht="30">
      <c r="A18" s="133" t="s">
        <v>187</v>
      </c>
      <c r="B18" s="134">
        <v>678</v>
      </c>
      <c r="C18" s="134">
        <v>214</v>
      </c>
      <c r="D18" s="134">
        <f t="shared" si="0"/>
        <v>892</v>
      </c>
      <c r="E18" s="134">
        <v>23</v>
      </c>
      <c r="F18" s="134">
        <v>6</v>
      </c>
      <c r="G18" s="134">
        <f t="shared" si="1"/>
        <v>29</v>
      </c>
      <c r="H18" s="134">
        <v>11</v>
      </c>
      <c r="I18" s="134">
        <v>4</v>
      </c>
      <c r="J18" s="134">
        <f t="shared" si="2"/>
        <v>15</v>
      </c>
      <c r="K18" s="134">
        <v>55</v>
      </c>
      <c r="L18" s="134">
        <v>13</v>
      </c>
      <c r="M18" s="134">
        <f t="shared" si="3"/>
        <v>68</v>
      </c>
      <c r="N18" s="135"/>
      <c r="O18" s="135"/>
      <c r="P18" s="135"/>
    </row>
    <row r="19" spans="1:16">
      <c r="A19" s="133" t="s">
        <v>171</v>
      </c>
      <c r="B19" s="134">
        <v>523</v>
      </c>
      <c r="C19" s="134">
        <v>329</v>
      </c>
      <c r="D19" s="134">
        <f t="shared" si="0"/>
        <v>852</v>
      </c>
      <c r="E19" s="134">
        <v>17</v>
      </c>
      <c r="F19" s="134">
        <v>16</v>
      </c>
      <c r="G19" s="134">
        <f t="shared" si="1"/>
        <v>33</v>
      </c>
      <c r="H19" s="134">
        <v>5</v>
      </c>
      <c r="I19" s="134">
        <v>3</v>
      </c>
      <c r="J19" s="134">
        <f t="shared" si="2"/>
        <v>8</v>
      </c>
      <c r="K19" s="134">
        <v>68</v>
      </c>
      <c r="L19" s="134">
        <v>59</v>
      </c>
      <c r="M19" s="134">
        <f t="shared" si="3"/>
        <v>127</v>
      </c>
      <c r="N19" s="135"/>
      <c r="O19" s="135"/>
      <c r="P19" s="135"/>
    </row>
    <row r="20" spans="1:16">
      <c r="A20" s="133" t="s">
        <v>193</v>
      </c>
      <c r="B20" s="134">
        <v>220</v>
      </c>
      <c r="C20" s="134">
        <v>196</v>
      </c>
      <c r="D20" s="134">
        <f t="shared" si="0"/>
        <v>416</v>
      </c>
      <c r="E20" s="134">
        <v>3</v>
      </c>
      <c r="F20" s="134">
        <v>2</v>
      </c>
      <c r="G20" s="134">
        <f t="shared" si="1"/>
        <v>5</v>
      </c>
      <c r="H20" s="134">
        <v>0</v>
      </c>
      <c r="I20" s="134">
        <v>0</v>
      </c>
      <c r="J20" s="134">
        <f t="shared" si="2"/>
        <v>0</v>
      </c>
      <c r="K20" s="134">
        <v>25</v>
      </c>
      <c r="L20" s="134">
        <v>9</v>
      </c>
      <c r="M20" s="134">
        <f t="shared" si="3"/>
        <v>34</v>
      </c>
      <c r="N20" s="135"/>
      <c r="O20" s="135"/>
      <c r="P20" s="135"/>
    </row>
    <row r="21" spans="1:16">
      <c r="A21" s="133" t="s">
        <v>183</v>
      </c>
      <c r="B21" s="134">
        <v>81</v>
      </c>
      <c r="C21" s="134">
        <v>302</v>
      </c>
      <c r="D21" s="134">
        <f t="shared" si="0"/>
        <v>383</v>
      </c>
      <c r="E21" s="134">
        <v>8</v>
      </c>
      <c r="F21" s="134">
        <v>25</v>
      </c>
      <c r="G21" s="134">
        <f t="shared" si="1"/>
        <v>33</v>
      </c>
      <c r="H21" s="134">
        <v>0</v>
      </c>
      <c r="I21" s="134">
        <v>1</v>
      </c>
      <c r="J21" s="134">
        <f t="shared" si="2"/>
        <v>1</v>
      </c>
      <c r="K21" s="134">
        <v>13</v>
      </c>
      <c r="L21" s="134">
        <v>19</v>
      </c>
      <c r="M21" s="134">
        <f t="shared" si="3"/>
        <v>32</v>
      </c>
      <c r="N21" s="135"/>
      <c r="O21" s="135"/>
      <c r="P21" s="135"/>
    </row>
    <row r="22" spans="1:16">
      <c r="A22" s="133" t="s">
        <v>197</v>
      </c>
      <c r="B22" s="134">
        <v>284</v>
      </c>
      <c r="C22" s="134">
        <v>95</v>
      </c>
      <c r="D22" s="134">
        <f t="shared" si="0"/>
        <v>379</v>
      </c>
      <c r="E22" s="134">
        <v>35</v>
      </c>
      <c r="F22" s="134">
        <v>6</v>
      </c>
      <c r="G22" s="134">
        <f t="shared" si="1"/>
        <v>41</v>
      </c>
      <c r="H22" s="134">
        <v>4</v>
      </c>
      <c r="I22" s="134">
        <v>0</v>
      </c>
      <c r="J22" s="134">
        <f t="shared" si="2"/>
        <v>4</v>
      </c>
      <c r="K22" s="134">
        <v>178</v>
      </c>
      <c r="L22" s="134">
        <v>42</v>
      </c>
      <c r="M22" s="134">
        <f t="shared" si="3"/>
        <v>220</v>
      </c>
      <c r="N22" s="135"/>
      <c r="O22" s="135"/>
      <c r="P22" s="135"/>
    </row>
    <row r="23" spans="1:16">
      <c r="A23" s="133" t="s">
        <v>195</v>
      </c>
      <c r="B23" s="134">
        <v>300</v>
      </c>
      <c r="C23" s="134">
        <v>56</v>
      </c>
      <c r="D23" s="134">
        <f t="shared" si="0"/>
        <v>356</v>
      </c>
      <c r="E23" s="134">
        <v>21</v>
      </c>
      <c r="F23" s="134">
        <v>7</v>
      </c>
      <c r="G23" s="134">
        <f t="shared" si="1"/>
        <v>28</v>
      </c>
      <c r="H23" s="134">
        <v>3</v>
      </c>
      <c r="I23" s="134">
        <v>0</v>
      </c>
      <c r="J23" s="134">
        <f t="shared" si="2"/>
        <v>3</v>
      </c>
      <c r="K23" s="134">
        <v>106</v>
      </c>
      <c r="L23" s="134">
        <v>17</v>
      </c>
      <c r="M23" s="134">
        <f t="shared" si="3"/>
        <v>123</v>
      </c>
      <c r="N23" s="135"/>
      <c r="O23" s="135"/>
      <c r="P23" s="135"/>
    </row>
    <row r="24" spans="1:16" ht="30">
      <c r="A24" s="133" t="s">
        <v>186</v>
      </c>
      <c r="B24" s="134">
        <v>238</v>
      </c>
      <c r="C24" s="134">
        <v>75</v>
      </c>
      <c r="D24" s="134">
        <f t="shared" si="0"/>
        <v>313</v>
      </c>
      <c r="E24" s="134"/>
      <c r="F24" s="134"/>
      <c r="G24" s="134">
        <f t="shared" si="1"/>
        <v>0</v>
      </c>
      <c r="H24" s="134"/>
      <c r="I24" s="134"/>
      <c r="J24" s="134">
        <f t="shared" si="2"/>
        <v>0</v>
      </c>
      <c r="K24" s="134"/>
      <c r="L24" s="134"/>
      <c r="M24" s="134">
        <f t="shared" si="3"/>
        <v>0</v>
      </c>
      <c r="N24" s="135"/>
      <c r="O24" s="135"/>
      <c r="P24" s="135"/>
    </row>
    <row r="25" spans="1:16">
      <c r="A25" s="133" t="s">
        <v>212</v>
      </c>
      <c r="B25" s="134">
        <v>150</v>
      </c>
      <c r="C25" s="134">
        <v>102</v>
      </c>
      <c r="D25" s="134">
        <f t="shared" si="0"/>
        <v>252</v>
      </c>
      <c r="E25" s="134"/>
      <c r="F25" s="134"/>
      <c r="G25" s="134">
        <f t="shared" si="1"/>
        <v>0</v>
      </c>
      <c r="H25" s="134"/>
      <c r="I25" s="134"/>
      <c r="J25" s="134">
        <f t="shared" si="2"/>
        <v>0</v>
      </c>
      <c r="K25" s="134"/>
      <c r="L25" s="134"/>
      <c r="M25" s="134">
        <f t="shared" si="3"/>
        <v>0</v>
      </c>
      <c r="N25" s="135"/>
      <c r="O25" s="135"/>
      <c r="P25" s="135"/>
    </row>
    <row r="26" spans="1:16">
      <c r="A26" s="133" t="s">
        <v>176</v>
      </c>
      <c r="B26" s="134">
        <v>185</v>
      </c>
      <c r="C26" s="134">
        <v>42</v>
      </c>
      <c r="D26" s="134">
        <f t="shared" si="0"/>
        <v>227</v>
      </c>
      <c r="E26" s="134">
        <v>3</v>
      </c>
      <c r="F26" s="134">
        <v>0</v>
      </c>
      <c r="G26" s="134">
        <f t="shared" si="1"/>
        <v>3</v>
      </c>
      <c r="H26" s="134">
        <v>0</v>
      </c>
      <c r="I26" s="134">
        <v>1</v>
      </c>
      <c r="J26" s="134">
        <f t="shared" si="2"/>
        <v>1</v>
      </c>
      <c r="K26" s="134">
        <v>15</v>
      </c>
      <c r="L26" s="134">
        <v>2</v>
      </c>
      <c r="M26" s="134">
        <f t="shared" si="3"/>
        <v>17</v>
      </c>
      <c r="N26" s="135"/>
      <c r="O26" s="135"/>
      <c r="P26" s="135"/>
    </row>
    <row r="27" spans="1:16" ht="30">
      <c r="A27" s="133" t="s">
        <v>191</v>
      </c>
      <c r="B27" s="134">
        <v>98</v>
      </c>
      <c r="C27" s="134">
        <v>128</v>
      </c>
      <c r="D27" s="134">
        <f t="shared" si="0"/>
        <v>226</v>
      </c>
      <c r="E27" s="134">
        <v>9</v>
      </c>
      <c r="F27" s="134">
        <v>5</v>
      </c>
      <c r="G27" s="134">
        <f t="shared" si="1"/>
        <v>14</v>
      </c>
      <c r="H27" s="134">
        <v>1</v>
      </c>
      <c r="I27" s="134">
        <v>1</v>
      </c>
      <c r="J27" s="134">
        <f t="shared" si="2"/>
        <v>2</v>
      </c>
      <c r="K27" s="134">
        <v>6</v>
      </c>
      <c r="L27" s="134">
        <v>3</v>
      </c>
      <c r="M27" s="134">
        <f t="shared" si="3"/>
        <v>9</v>
      </c>
      <c r="N27" s="135"/>
      <c r="O27" s="135"/>
      <c r="P27" s="135"/>
    </row>
    <row r="28" spans="1:16">
      <c r="A28" s="133" t="s">
        <v>165</v>
      </c>
      <c r="B28" s="134">
        <v>158</v>
      </c>
      <c r="C28" s="134">
        <v>56</v>
      </c>
      <c r="D28" s="134">
        <f t="shared" si="0"/>
        <v>214</v>
      </c>
      <c r="E28" s="134">
        <v>9</v>
      </c>
      <c r="F28" s="134">
        <v>3</v>
      </c>
      <c r="G28" s="134">
        <f t="shared" si="1"/>
        <v>12</v>
      </c>
      <c r="H28" s="134">
        <v>0</v>
      </c>
      <c r="I28" s="134">
        <v>0</v>
      </c>
      <c r="J28" s="134">
        <f t="shared" si="2"/>
        <v>0</v>
      </c>
      <c r="K28" s="134">
        <v>16</v>
      </c>
      <c r="L28" s="134">
        <v>2</v>
      </c>
      <c r="M28" s="134">
        <f t="shared" si="3"/>
        <v>18</v>
      </c>
      <c r="N28" s="135"/>
      <c r="O28" s="135"/>
      <c r="P28" s="135"/>
    </row>
    <row r="29" spans="1:16" ht="30">
      <c r="A29" s="133" t="s">
        <v>200</v>
      </c>
      <c r="B29" s="134">
        <v>79</v>
      </c>
      <c r="C29" s="134">
        <v>125</v>
      </c>
      <c r="D29" s="134">
        <f t="shared" si="0"/>
        <v>204</v>
      </c>
      <c r="E29" s="134">
        <v>2</v>
      </c>
      <c r="F29" s="134">
        <v>0</v>
      </c>
      <c r="G29" s="134">
        <f t="shared" si="1"/>
        <v>2</v>
      </c>
      <c r="H29" s="134">
        <v>0</v>
      </c>
      <c r="I29" s="134">
        <v>0</v>
      </c>
      <c r="J29" s="134">
        <f t="shared" si="2"/>
        <v>0</v>
      </c>
      <c r="K29" s="134">
        <v>3</v>
      </c>
      <c r="L29" s="134">
        <v>2</v>
      </c>
      <c r="M29" s="134">
        <f t="shared" si="3"/>
        <v>5</v>
      </c>
      <c r="N29" s="135"/>
      <c r="O29" s="135"/>
      <c r="P29" s="135"/>
    </row>
    <row r="30" spans="1:16" ht="30">
      <c r="A30" s="133" t="s">
        <v>184</v>
      </c>
      <c r="B30" s="134">
        <v>156</v>
      </c>
      <c r="C30" s="134">
        <v>13</v>
      </c>
      <c r="D30" s="134">
        <f t="shared" si="0"/>
        <v>169</v>
      </c>
      <c r="E30" s="134">
        <v>0</v>
      </c>
      <c r="F30" s="134">
        <v>0</v>
      </c>
      <c r="G30" s="134">
        <f t="shared" si="1"/>
        <v>0</v>
      </c>
      <c r="H30" s="134">
        <v>0</v>
      </c>
      <c r="I30" s="134">
        <v>0</v>
      </c>
      <c r="J30" s="134">
        <f t="shared" si="2"/>
        <v>0</v>
      </c>
      <c r="K30" s="134">
        <v>0</v>
      </c>
      <c r="L30" s="134">
        <v>0</v>
      </c>
      <c r="M30" s="134">
        <f t="shared" si="3"/>
        <v>0</v>
      </c>
      <c r="N30" s="135"/>
      <c r="O30" s="135"/>
      <c r="P30" s="135"/>
    </row>
    <row r="31" spans="1:16">
      <c r="A31" s="133" t="s">
        <v>216</v>
      </c>
      <c r="B31" s="134">
        <v>5</v>
      </c>
      <c r="C31" s="134">
        <v>89</v>
      </c>
      <c r="D31" s="134">
        <f t="shared" si="0"/>
        <v>94</v>
      </c>
      <c r="E31" s="134">
        <v>1</v>
      </c>
      <c r="F31" s="134">
        <v>3</v>
      </c>
      <c r="G31" s="134">
        <f t="shared" si="1"/>
        <v>4</v>
      </c>
      <c r="H31" s="134">
        <v>0</v>
      </c>
      <c r="I31" s="134">
        <v>0</v>
      </c>
      <c r="J31" s="134">
        <f t="shared" si="2"/>
        <v>0</v>
      </c>
      <c r="K31" s="134">
        <v>4</v>
      </c>
      <c r="L31" s="134">
        <v>13</v>
      </c>
      <c r="M31" s="134">
        <f t="shared" si="3"/>
        <v>17</v>
      </c>
      <c r="N31" s="135"/>
      <c r="O31" s="135"/>
      <c r="P31" s="135"/>
    </row>
    <row r="32" spans="1:16" ht="30">
      <c r="A32" s="133" t="s">
        <v>174</v>
      </c>
      <c r="B32" s="134">
        <v>47</v>
      </c>
      <c r="C32" s="134">
        <v>36</v>
      </c>
      <c r="D32" s="134">
        <f t="shared" si="0"/>
        <v>83</v>
      </c>
      <c r="E32" s="134">
        <v>0</v>
      </c>
      <c r="F32" s="134">
        <v>1</v>
      </c>
      <c r="G32" s="134">
        <f t="shared" si="1"/>
        <v>1</v>
      </c>
      <c r="H32" s="134">
        <v>0</v>
      </c>
      <c r="I32" s="134">
        <v>0</v>
      </c>
      <c r="J32" s="134">
        <f t="shared" si="2"/>
        <v>0</v>
      </c>
      <c r="K32" s="134">
        <v>4</v>
      </c>
      <c r="L32" s="134">
        <v>5</v>
      </c>
      <c r="M32" s="134">
        <f t="shared" si="3"/>
        <v>9</v>
      </c>
      <c r="N32" s="135"/>
      <c r="O32" s="135"/>
      <c r="P32" s="135"/>
    </row>
    <row r="33" spans="1:16" ht="30">
      <c r="A33" s="133" t="s">
        <v>182</v>
      </c>
      <c r="B33" s="134">
        <v>52</v>
      </c>
      <c r="C33" s="134">
        <v>27</v>
      </c>
      <c r="D33" s="134">
        <f t="shared" si="0"/>
        <v>79</v>
      </c>
      <c r="E33" s="134">
        <v>2</v>
      </c>
      <c r="F33" s="134">
        <v>0</v>
      </c>
      <c r="G33" s="134">
        <f t="shared" si="1"/>
        <v>2</v>
      </c>
      <c r="H33" s="134">
        <v>0</v>
      </c>
      <c r="I33" s="134">
        <v>0</v>
      </c>
      <c r="J33" s="134">
        <f t="shared" si="2"/>
        <v>0</v>
      </c>
      <c r="K33" s="134">
        <v>8</v>
      </c>
      <c r="L33" s="134">
        <v>7</v>
      </c>
      <c r="M33" s="134">
        <f t="shared" si="3"/>
        <v>15</v>
      </c>
      <c r="N33" s="135"/>
      <c r="O33" s="135"/>
      <c r="P33" s="135"/>
    </row>
    <row r="34" spans="1:16">
      <c r="A34" s="133" t="s">
        <v>199</v>
      </c>
      <c r="B34" s="134">
        <v>31</v>
      </c>
      <c r="C34" s="134">
        <v>42</v>
      </c>
      <c r="D34" s="134">
        <f t="shared" si="0"/>
        <v>73</v>
      </c>
      <c r="E34" s="134">
        <v>6</v>
      </c>
      <c r="F34" s="134">
        <v>12</v>
      </c>
      <c r="G34" s="134">
        <f t="shared" si="1"/>
        <v>18</v>
      </c>
      <c r="H34" s="134">
        <v>0</v>
      </c>
      <c r="I34" s="134">
        <v>0</v>
      </c>
      <c r="J34" s="134">
        <f t="shared" si="2"/>
        <v>0</v>
      </c>
      <c r="K34" s="134">
        <v>15</v>
      </c>
      <c r="L34" s="134">
        <v>11</v>
      </c>
      <c r="M34" s="134">
        <f t="shared" si="3"/>
        <v>26</v>
      </c>
      <c r="N34" s="135"/>
      <c r="O34" s="135"/>
      <c r="P34" s="135"/>
    </row>
    <row r="35" spans="1:16">
      <c r="A35" s="133" t="s">
        <v>226</v>
      </c>
      <c r="B35" s="134">
        <v>34</v>
      </c>
      <c r="C35" s="134">
        <v>25</v>
      </c>
      <c r="D35" s="134">
        <f t="shared" si="0"/>
        <v>59</v>
      </c>
      <c r="E35" s="134">
        <v>8</v>
      </c>
      <c r="F35" s="134">
        <v>4</v>
      </c>
      <c r="G35" s="134">
        <f t="shared" si="1"/>
        <v>12</v>
      </c>
      <c r="H35" s="134">
        <v>4</v>
      </c>
      <c r="I35" s="134">
        <v>5</v>
      </c>
      <c r="J35" s="134">
        <f t="shared" si="2"/>
        <v>9</v>
      </c>
      <c r="K35" s="134">
        <v>15</v>
      </c>
      <c r="L35" s="134">
        <v>12</v>
      </c>
      <c r="M35" s="134">
        <f t="shared" si="3"/>
        <v>27</v>
      </c>
      <c r="N35" s="135"/>
      <c r="O35" s="135"/>
      <c r="P35" s="135"/>
    </row>
    <row r="36" spans="1:16">
      <c r="A36" s="133" t="s">
        <v>206</v>
      </c>
      <c r="B36" s="134">
        <v>3</v>
      </c>
      <c r="C36" s="134">
        <v>41</v>
      </c>
      <c r="D36" s="134">
        <f t="shared" si="0"/>
        <v>44</v>
      </c>
      <c r="E36" s="134">
        <v>0</v>
      </c>
      <c r="F36" s="134">
        <v>0</v>
      </c>
      <c r="G36" s="134">
        <f t="shared" si="1"/>
        <v>0</v>
      </c>
      <c r="H36" s="134">
        <v>0</v>
      </c>
      <c r="I36" s="134">
        <v>0</v>
      </c>
      <c r="J36" s="134">
        <f t="shared" si="2"/>
        <v>0</v>
      </c>
      <c r="K36" s="134">
        <v>1</v>
      </c>
      <c r="L36" s="134">
        <v>12</v>
      </c>
      <c r="M36" s="134">
        <f t="shared" si="3"/>
        <v>13</v>
      </c>
      <c r="N36" s="135"/>
      <c r="O36" s="135"/>
      <c r="P36" s="135"/>
    </row>
    <row r="37" spans="1:16">
      <c r="A37" s="133" t="s">
        <v>205</v>
      </c>
      <c r="B37" s="134">
        <v>44</v>
      </c>
      <c r="C37" s="134">
        <v>0</v>
      </c>
      <c r="D37" s="134">
        <f t="shared" si="0"/>
        <v>44</v>
      </c>
      <c r="E37" s="134">
        <v>0</v>
      </c>
      <c r="F37" s="134">
        <v>0</v>
      </c>
      <c r="G37" s="134">
        <f t="shared" si="1"/>
        <v>0</v>
      </c>
      <c r="H37" s="134">
        <v>0</v>
      </c>
      <c r="I37" s="134">
        <v>0</v>
      </c>
      <c r="J37" s="134">
        <f t="shared" si="2"/>
        <v>0</v>
      </c>
      <c r="K37" s="134">
        <v>0</v>
      </c>
      <c r="L37" s="134">
        <v>0</v>
      </c>
      <c r="M37" s="134">
        <f t="shared" si="3"/>
        <v>0</v>
      </c>
      <c r="N37" s="135"/>
      <c r="O37" s="135"/>
      <c r="P37" s="135"/>
    </row>
    <row r="38" spans="1:16" ht="30">
      <c r="A38" s="133" t="s">
        <v>215</v>
      </c>
      <c r="B38" s="134">
        <v>19</v>
      </c>
      <c r="C38" s="134">
        <v>23</v>
      </c>
      <c r="D38" s="134">
        <f t="shared" si="0"/>
        <v>42</v>
      </c>
      <c r="E38" s="134"/>
      <c r="F38" s="134"/>
      <c r="G38" s="134">
        <f t="shared" si="1"/>
        <v>0</v>
      </c>
      <c r="H38" s="134"/>
      <c r="I38" s="134"/>
      <c r="J38" s="134">
        <f t="shared" si="2"/>
        <v>0</v>
      </c>
      <c r="K38" s="134"/>
      <c r="L38" s="134"/>
      <c r="M38" s="134">
        <f t="shared" si="3"/>
        <v>0</v>
      </c>
      <c r="N38" s="135"/>
      <c r="O38" s="135"/>
      <c r="P38" s="135"/>
    </row>
    <row r="39" spans="1:16" ht="30">
      <c r="A39" s="133" t="s">
        <v>194</v>
      </c>
      <c r="B39" s="134">
        <v>9</v>
      </c>
      <c r="C39" s="134">
        <v>2</v>
      </c>
      <c r="D39" s="134">
        <f t="shared" si="0"/>
        <v>11</v>
      </c>
      <c r="E39" s="134">
        <v>0</v>
      </c>
      <c r="F39" s="134">
        <v>1</v>
      </c>
      <c r="G39" s="134">
        <f t="shared" si="1"/>
        <v>1</v>
      </c>
      <c r="H39" s="134">
        <v>0</v>
      </c>
      <c r="I39" s="134">
        <v>0</v>
      </c>
      <c r="J39" s="134">
        <f t="shared" si="2"/>
        <v>0</v>
      </c>
      <c r="K39" s="134">
        <v>0</v>
      </c>
      <c r="L39" s="134">
        <v>1</v>
      </c>
      <c r="M39" s="134">
        <f t="shared" si="3"/>
        <v>1</v>
      </c>
      <c r="N39" s="135"/>
      <c r="O39" s="135"/>
      <c r="P39" s="135"/>
    </row>
    <row r="40" spans="1:16">
      <c r="A40" s="133" t="s">
        <v>231</v>
      </c>
      <c r="B40" s="134">
        <v>725973</v>
      </c>
      <c r="C40" s="134">
        <v>608726</v>
      </c>
      <c r="D40" s="134">
        <f t="shared" si="0"/>
        <v>1334699</v>
      </c>
      <c r="E40" s="134">
        <v>107251</v>
      </c>
      <c r="F40" s="134">
        <v>86754</v>
      </c>
      <c r="G40" s="134">
        <f t="shared" si="1"/>
        <v>194005</v>
      </c>
      <c r="H40" s="134">
        <v>48028</v>
      </c>
      <c r="I40" s="134">
        <v>38131</v>
      </c>
      <c r="J40" s="134">
        <f t="shared" si="2"/>
        <v>86159</v>
      </c>
      <c r="K40" s="134">
        <v>214913</v>
      </c>
      <c r="L40" s="134">
        <v>188026</v>
      </c>
      <c r="M40" s="134">
        <f t="shared" si="3"/>
        <v>402939</v>
      </c>
      <c r="N40" s="135"/>
      <c r="O40" s="135"/>
      <c r="P40" s="135"/>
    </row>
    <row r="41" spans="1:16">
      <c r="A41" s="133" t="s">
        <v>232</v>
      </c>
      <c r="B41" s="134">
        <v>236850</v>
      </c>
      <c r="C41" s="134">
        <v>135951</v>
      </c>
      <c r="D41" s="134">
        <f t="shared" si="0"/>
        <v>372801</v>
      </c>
      <c r="E41" s="134">
        <v>20338</v>
      </c>
      <c r="F41" s="134">
        <v>11739</v>
      </c>
      <c r="G41" s="134">
        <f t="shared" si="1"/>
        <v>32077</v>
      </c>
      <c r="H41" s="134">
        <v>3557</v>
      </c>
      <c r="I41" s="134">
        <v>1640</v>
      </c>
      <c r="J41" s="134">
        <f t="shared" si="2"/>
        <v>5197</v>
      </c>
      <c r="K41" s="134">
        <v>53086</v>
      </c>
      <c r="L41" s="134">
        <v>31498</v>
      </c>
      <c r="M41" s="134">
        <f t="shared" si="3"/>
        <v>84584</v>
      </c>
      <c r="N41" s="135"/>
      <c r="O41" s="135"/>
      <c r="P41" s="135"/>
    </row>
    <row r="42" spans="1:16">
      <c r="A42" s="133" t="s">
        <v>233</v>
      </c>
      <c r="B42" s="134">
        <v>106724</v>
      </c>
      <c r="C42" s="134">
        <v>62637</v>
      </c>
      <c r="D42" s="134">
        <f t="shared" si="0"/>
        <v>169361</v>
      </c>
      <c r="E42" s="134">
        <v>10187</v>
      </c>
      <c r="F42" s="134">
        <v>6692</v>
      </c>
      <c r="G42" s="134">
        <f t="shared" si="1"/>
        <v>16879</v>
      </c>
      <c r="H42" s="134">
        <v>4074</v>
      </c>
      <c r="I42" s="134">
        <v>2060</v>
      </c>
      <c r="J42" s="134">
        <f t="shared" si="2"/>
        <v>6134</v>
      </c>
      <c r="K42" s="134">
        <v>29145</v>
      </c>
      <c r="L42" s="134">
        <v>20820</v>
      </c>
      <c r="M42" s="134">
        <f t="shared" si="3"/>
        <v>49965</v>
      </c>
      <c r="N42" s="135"/>
      <c r="O42" s="135"/>
      <c r="P42" s="135"/>
    </row>
    <row r="43" spans="1:16" ht="30">
      <c r="A43" s="133" t="s">
        <v>238</v>
      </c>
      <c r="B43" s="134">
        <v>52904</v>
      </c>
      <c r="C43" s="134">
        <v>19130</v>
      </c>
      <c r="D43" s="134">
        <f t="shared" si="0"/>
        <v>72034</v>
      </c>
      <c r="E43" s="134">
        <v>3919</v>
      </c>
      <c r="F43" s="134">
        <v>1411</v>
      </c>
      <c r="G43" s="134">
        <f t="shared" si="1"/>
        <v>5330</v>
      </c>
      <c r="H43" s="134">
        <v>925</v>
      </c>
      <c r="I43" s="134">
        <v>390</v>
      </c>
      <c r="J43" s="134">
        <f t="shared" si="2"/>
        <v>1315</v>
      </c>
      <c r="K43" s="134">
        <v>9942</v>
      </c>
      <c r="L43" s="134">
        <v>4140</v>
      </c>
      <c r="M43" s="134">
        <f t="shared" si="3"/>
        <v>14082</v>
      </c>
      <c r="N43" s="135"/>
      <c r="O43" s="135"/>
      <c r="P43" s="135"/>
    </row>
    <row r="44" spans="1:16">
      <c r="A44" s="133" t="s">
        <v>237</v>
      </c>
      <c r="B44" s="134">
        <v>27966</v>
      </c>
      <c r="C44" s="134">
        <v>36013</v>
      </c>
      <c r="D44" s="134">
        <f t="shared" si="0"/>
        <v>63979</v>
      </c>
      <c r="E44" s="134">
        <v>4699</v>
      </c>
      <c r="F44" s="134">
        <v>4308</v>
      </c>
      <c r="G44" s="134">
        <f t="shared" si="1"/>
        <v>9007</v>
      </c>
      <c r="H44" s="134">
        <v>2328</v>
      </c>
      <c r="I44" s="134">
        <v>1770</v>
      </c>
      <c r="J44" s="134">
        <f t="shared" si="2"/>
        <v>4098</v>
      </c>
      <c r="K44" s="134">
        <v>10143</v>
      </c>
      <c r="L44" s="134">
        <v>14074</v>
      </c>
      <c r="M44" s="134">
        <f t="shared" si="3"/>
        <v>24217</v>
      </c>
      <c r="N44" s="135"/>
      <c r="O44" s="135"/>
      <c r="P44" s="135"/>
    </row>
    <row r="45" spans="1:16" ht="30">
      <c r="A45" s="133" t="s">
        <v>239</v>
      </c>
      <c r="B45" s="134">
        <v>37804</v>
      </c>
      <c r="C45" s="134">
        <v>12759</v>
      </c>
      <c r="D45" s="134">
        <f t="shared" si="0"/>
        <v>50563</v>
      </c>
      <c r="E45" s="134">
        <v>4469</v>
      </c>
      <c r="F45" s="134">
        <v>1608</v>
      </c>
      <c r="G45" s="134">
        <f t="shared" si="1"/>
        <v>6077</v>
      </c>
      <c r="H45" s="134">
        <v>179</v>
      </c>
      <c r="I45" s="134">
        <v>89</v>
      </c>
      <c r="J45" s="134">
        <f t="shared" si="2"/>
        <v>268</v>
      </c>
      <c r="K45" s="134">
        <v>11788</v>
      </c>
      <c r="L45" s="134">
        <v>4445</v>
      </c>
      <c r="M45" s="134">
        <f t="shared" si="3"/>
        <v>16233</v>
      </c>
      <c r="N45" s="135"/>
      <c r="O45" s="135"/>
      <c r="P45" s="135"/>
    </row>
    <row r="46" spans="1:16">
      <c r="A46" s="133" t="s">
        <v>249</v>
      </c>
      <c r="B46" s="134">
        <v>14341</v>
      </c>
      <c r="C46" s="134">
        <v>11829</v>
      </c>
      <c r="D46" s="134">
        <f t="shared" si="0"/>
        <v>26170</v>
      </c>
      <c r="E46" s="134">
        <v>2146</v>
      </c>
      <c r="F46" s="134">
        <v>1795</v>
      </c>
      <c r="G46" s="134">
        <f t="shared" si="1"/>
        <v>3941</v>
      </c>
      <c r="H46" s="134">
        <v>2125</v>
      </c>
      <c r="I46" s="134">
        <v>1308</v>
      </c>
      <c r="J46" s="134">
        <f t="shared" si="2"/>
        <v>3433</v>
      </c>
      <c r="K46" s="134">
        <v>5272</v>
      </c>
      <c r="L46" s="134">
        <v>4185</v>
      </c>
      <c r="M46" s="134">
        <f t="shared" si="3"/>
        <v>9457</v>
      </c>
      <c r="N46" s="135"/>
      <c r="O46" s="135"/>
      <c r="P46" s="135"/>
    </row>
    <row r="47" spans="1:16">
      <c r="A47" s="133" t="s">
        <v>251</v>
      </c>
      <c r="B47" s="134">
        <v>5432</v>
      </c>
      <c r="C47" s="134">
        <v>20379</v>
      </c>
      <c r="D47" s="134">
        <f t="shared" si="0"/>
        <v>25811</v>
      </c>
      <c r="E47" s="134">
        <v>1232</v>
      </c>
      <c r="F47" s="134">
        <v>3731</v>
      </c>
      <c r="G47" s="134">
        <f t="shared" si="1"/>
        <v>4963</v>
      </c>
      <c r="H47" s="134">
        <v>53</v>
      </c>
      <c r="I47" s="134">
        <v>86</v>
      </c>
      <c r="J47" s="134">
        <f t="shared" si="2"/>
        <v>139</v>
      </c>
      <c r="K47" s="134">
        <v>2704</v>
      </c>
      <c r="L47" s="134">
        <v>11644</v>
      </c>
      <c r="M47" s="134">
        <f t="shared" si="3"/>
        <v>14348</v>
      </c>
      <c r="N47" s="135"/>
      <c r="O47" s="135"/>
      <c r="P47" s="135"/>
    </row>
    <row r="48" spans="1:16">
      <c r="A48" s="133" t="s">
        <v>236</v>
      </c>
      <c r="B48" s="134">
        <v>14286</v>
      </c>
      <c r="C48" s="134">
        <v>11059</v>
      </c>
      <c r="D48" s="134">
        <f t="shared" si="0"/>
        <v>25345</v>
      </c>
      <c r="E48" s="134">
        <v>2489</v>
      </c>
      <c r="F48" s="134">
        <v>1273</v>
      </c>
      <c r="G48" s="134">
        <f t="shared" si="1"/>
        <v>3762</v>
      </c>
      <c r="H48" s="134">
        <v>318</v>
      </c>
      <c r="I48" s="134">
        <v>185</v>
      </c>
      <c r="J48" s="134">
        <f t="shared" si="2"/>
        <v>503</v>
      </c>
      <c r="K48" s="134">
        <v>1146</v>
      </c>
      <c r="L48" s="134">
        <v>785</v>
      </c>
      <c r="M48" s="134">
        <f t="shared" si="3"/>
        <v>1931</v>
      </c>
      <c r="N48" s="135"/>
      <c r="O48" s="135"/>
      <c r="P48" s="135"/>
    </row>
    <row r="49" spans="1:16" ht="30">
      <c r="A49" s="133" t="s">
        <v>253</v>
      </c>
      <c r="B49" s="134">
        <v>11005</v>
      </c>
      <c r="C49" s="134">
        <v>10603</v>
      </c>
      <c r="D49" s="134">
        <f t="shared" si="0"/>
        <v>21608</v>
      </c>
      <c r="E49" s="134">
        <v>873</v>
      </c>
      <c r="F49" s="134">
        <v>593</v>
      </c>
      <c r="G49" s="134">
        <f t="shared" si="1"/>
        <v>1466</v>
      </c>
      <c r="H49" s="134">
        <v>362</v>
      </c>
      <c r="I49" s="134">
        <v>301</v>
      </c>
      <c r="J49" s="134">
        <f t="shared" si="2"/>
        <v>663</v>
      </c>
      <c r="K49" s="134">
        <v>2369</v>
      </c>
      <c r="L49" s="134">
        <v>2087</v>
      </c>
      <c r="M49" s="134">
        <f t="shared" si="3"/>
        <v>4456</v>
      </c>
      <c r="N49" s="135"/>
      <c r="O49" s="135"/>
      <c r="P49" s="135"/>
    </row>
    <row r="50" spans="1:16">
      <c r="A50" s="133" t="s">
        <v>265</v>
      </c>
      <c r="B50" s="134">
        <v>7926</v>
      </c>
      <c r="C50" s="134">
        <v>0</v>
      </c>
      <c r="D50" s="134">
        <f t="shared" si="0"/>
        <v>7926</v>
      </c>
      <c r="E50" s="134">
        <v>0</v>
      </c>
      <c r="F50" s="134">
        <v>0</v>
      </c>
      <c r="G50" s="134">
        <f t="shared" si="1"/>
        <v>0</v>
      </c>
      <c r="H50" s="134">
        <v>0</v>
      </c>
      <c r="I50" s="134">
        <v>0</v>
      </c>
      <c r="J50" s="134">
        <f t="shared" si="2"/>
        <v>0</v>
      </c>
      <c r="K50" s="134">
        <v>0</v>
      </c>
      <c r="L50" s="134">
        <v>0</v>
      </c>
      <c r="M50" s="134">
        <f t="shared" si="3"/>
        <v>0</v>
      </c>
      <c r="N50" s="135"/>
      <c r="O50" s="135"/>
      <c r="P50" s="135"/>
    </row>
    <row r="51" spans="1:16" ht="30">
      <c r="A51" s="133" t="s">
        <v>260</v>
      </c>
      <c r="B51" s="134">
        <v>4814</v>
      </c>
      <c r="C51" s="134">
        <v>1932</v>
      </c>
      <c r="D51" s="134">
        <f t="shared" si="0"/>
        <v>6746</v>
      </c>
      <c r="E51" s="134">
        <v>553</v>
      </c>
      <c r="F51" s="134">
        <v>234</v>
      </c>
      <c r="G51" s="134">
        <f t="shared" si="1"/>
        <v>787</v>
      </c>
      <c r="H51" s="134">
        <v>87</v>
      </c>
      <c r="I51" s="134">
        <v>30</v>
      </c>
      <c r="J51" s="134">
        <f t="shared" si="2"/>
        <v>117</v>
      </c>
      <c r="K51" s="134">
        <v>895</v>
      </c>
      <c r="L51" s="134">
        <v>164</v>
      </c>
      <c r="M51" s="134">
        <f t="shared" si="3"/>
        <v>1059</v>
      </c>
      <c r="N51" s="135"/>
      <c r="O51" s="135"/>
      <c r="P51" s="135"/>
    </row>
    <row r="52" spans="1:16">
      <c r="A52" s="133" t="s">
        <v>234</v>
      </c>
      <c r="B52" s="134">
        <v>5911</v>
      </c>
      <c r="C52" s="134">
        <v>220</v>
      </c>
      <c r="D52" s="134">
        <f t="shared" si="0"/>
        <v>6131</v>
      </c>
      <c r="E52" s="134">
        <v>104</v>
      </c>
      <c r="F52" s="134">
        <v>14</v>
      </c>
      <c r="G52" s="134">
        <f t="shared" si="1"/>
        <v>118</v>
      </c>
      <c r="H52" s="134">
        <v>13</v>
      </c>
      <c r="I52" s="134">
        <v>3</v>
      </c>
      <c r="J52" s="134">
        <f t="shared" si="2"/>
        <v>16</v>
      </c>
      <c r="K52" s="134">
        <v>602</v>
      </c>
      <c r="L52" s="134">
        <v>81</v>
      </c>
      <c r="M52" s="134">
        <f t="shared" si="3"/>
        <v>683</v>
      </c>
      <c r="N52" s="135"/>
      <c r="O52" s="135"/>
      <c r="P52" s="135"/>
    </row>
    <row r="53" spans="1:16">
      <c r="A53" s="133" t="s">
        <v>269</v>
      </c>
      <c r="B53" s="134">
        <v>2491</v>
      </c>
      <c r="C53" s="134">
        <v>1569</v>
      </c>
      <c r="D53" s="134">
        <f t="shared" si="0"/>
        <v>4060</v>
      </c>
      <c r="E53" s="134">
        <v>132</v>
      </c>
      <c r="F53" s="134">
        <v>91</v>
      </c>
      <c r="G53" s="134">
        <f t="shared" si="1"/>
        <v>223</v>
      </c>
      <c r="H53" s="134">
        <v>78</v>
      </c>
      <c r="I53" s="134">
        <v>35</v>
      </c>
      <c r="J53" s="134">
        <f t="shared" si="2"/>
        <v>113</v>
      </c>
      <c r="K53" s="134">
        <v>374</v>
      </c>
      <c r="L53" s="134">
        <v>137</v>
      </c>
      <c r="M53" s="134">
        <f t="shared" si="3"/>
        <v>511</v>
      </c>
      <c r="N53" s="135"/>
      <c r="O53" s="135"/>
      <c r="P53" s="135"/>
    </row>
    <row r="54" spans="1:16">
      <c r="A54" s="133" t="s">
        <v>247</v>
      </c>
      <c r="B54" s="134">
        <v>2552</v>
      </c>
      <c r="C54" s="134">
        <v>1205</v>
      </c>
      <c r="D54" s="134">
        <f t="shared" si="0"/>
        <v>3757</v>
      </c>
      <c r="E54" s="134">
        <v>240</v>
      </c>
      <c r="F54" s="134">
        <v>139</v>
      </c>
      <c r="G54" s="134">
        <f t="shared" si="1"/>
        <v>379</v>
      </c>
      <c r="H54" s="134">
        <v>113</v>
      </c>
      <c r="I54" s="134">
        <v>75</v>
      </c>
      <c r="J54" s="134">
        <f t="shared" si="2"/>
        <v>188</v>
      </c>
      <c r="K54" s="134">
        <v>945</v>
      </c>
      <c r="L54" s="134">
        <v>543</v>
      </c>
      <c r="M54" s="134">
        <f t="shared" si="3"/>
        <v>1488</v>
      </c>
      <c r="N54" s="135"/>
      <c r="O54" s="135"/>
      <c r="P54" s="135"/>
    </row>
    <row r="55" spans="1:16">
      <c r="A55" s="133" t="s">
        <v>235</v>
      </c>
      <c r="B55" s="134">
        <v>3294</v>
      </c>
      <c r="C55" s="134">
        <v>323</v>
      </c>
      <c r="D55" s="134">
        <f t="shared" si="0"/>
        <v>3617</v>
      </c>
      <c r="E55" s="134">
        <v>394</v>
      </c>
      <c r="F55" s="134">
        <v>43</v>
      </c>
      <c r="G55" s="134">
        <f t="shared" si="1"/>
        <v>437</v>
      </c>
      <c r="H55" s="134">
        <v>54</v>
      </c>
      <c r="I55" s="134">
        <v>3</v>
      </c>
      <c r="J55" s="134">
        <f t="shared" si="2"/>
        <v>57</v>
      </c>
      <c r="K55" s="134">
        <v>348</v>
      </c>
      <c r="L55" s="134">
        <v>56</v>
      </c>
      <c r="M55" s="134">
        <f t="shared" si="3"/>
        <v>404</v>
      </c>
      <c r="N55" s="135"/>
      <c r="O55" s="135"/>
      <c r="P55" s="135"/>
    </row>
    <row r="56" spans="1:16" ht="30">
      <c r="A56" s="133" t="s">
        <v>245</v>
      </c>
      <c r="B56" s="134">
        <v>2047</v>
      </c>
      <c r="C56" s="134">
        <v>1154</v>
      </c>
      <c r="D56" s="134">
        <f t="shared" si="0"/>
        <v>3201</v>
      </c>
      <c r="E56" s="134">
        <v>176</v>
      </c>
      <c r="F56" s="134">
        <v>112</v>
      </c>
      <c r="G56" s="134">
        <f t="shared" si="1"/>
        <v>288</v>
      </c>
      <c r="H56" s="134">
        <v>47</v>
      </c>
      <c r="I56" s="134">
        <v>23</v>
      </c>
      <c r="J56" s="134">
        <f t="shared" si="2"/>
        <v>70</v>
      </c>
      <c r="K56" s="134">
        <v>734</v>
      </c>
      <c r="L56" s="134">
        <v>467</v>
      </c>
      <c r="M56" s="134">
        <f t="shared" si="3"/>
        <v>1201</v>
      </c>
      <c r="N56" s="135"/>
      <c r="O56" s="135"/>
      <c r="P56" s="135"/>
    </row>
    <row r="57" spans="1:16" ht="30">
      <c r="A57" s="133" t="s">
        <v>240</v>
      </c>
      <c r="B57" s="134">
        <v>1930</v>
      </c>
      <c r="C57" s="134">
        <v>1151</v>
      </c>
      <c r="D57" s="134">
        <f t="shared" si="0"/>
        <v>3081</v>
      </c>
      <c r="E57" s="134">
        <v>279</v>
      </c>
      <c r="F57" s="134">
        <v>145</v>
      </c>
      <c r="G57" s="134">
        <f t="shared" si="1"/>
        <v>424</v>
      </c>
      <c r="H57" s="134">
        <v>250</v>
      </c>
      <c r="I57" s="134">
        <v>161</v>
      </c>
      <c r="J57" s="134">
        <f t="shared" si="2"/>
        <v>411</v>
      </c>
      <c r="K57" s="134">
        <v>314</v>
      </c>
      <c r="L57" s="134">
        <v>293</v>
      </c>
      <c r="M57" s="134">
        <f t="shared" si="3"/>
        <v>607</v>
      </c>
      <c r="N57" s="135"/>
      <c r="O57" s="135"/>
      <c r="P57" s="135"/>
    </row>
    <row r="58" spans="1:16" ht="19.5" customHeight="1">
      <c r="A58" s="133" t="s">
        <v>264</v>
      </c>
      <c r="B58" s="134">
        <v>2165</v>
      </c>
      <c r="C58" s="134">
        <v>222</v>
      </c>
      <c r="D58" s="134">
        <f t="shared" si="0"/>
        <v>2387</v>
      </c>
      <c r="E58" s="134">
        <v>100</v>
      </c>
      <c r="F58" s="134">
        <v>13</v>
      </c>
      <c r="G58" s="134">
        <f t="shared" si="1"/>
        <v>113</v>
      </c>
      <c r="H58" s="134">
        <v>14</v>
      </c>
      <c r="I58" s="134">
        <v>2</v>
      </c>
      <c r="J58" s="134">
        <f t="shared" si="2"/>
        <v>16</v>
      </c>
      <c r="K58" s="134">
        <v>149</v>
      </c>
      <c r="L58" s="134">
        <v>22</v>
      </c>
      <c r="M58" s="134">
        <f t="shared" si="3"/>
        <v>171</v>
      </c>
      <c r="N58" s="135"/>
      <c r="O58" s="135"/>
      <c r="P58" s="135"/>
    </row>
    <row r="59" spans="1:16" ht="30">
      <c r="A59" s="133" t="s">
        <v>242</v>
      </c>
      <c r="B59" s="134">
        <v>375</v>
      </c>
      <c r="C59" s="134">
        <v>1264</v>
      </c>
      <c r="D59" s="134">
        <f t="shared" si="0"/>
        <v>1639</v>
      </c>
      <c r="E59" s="134">
        <v>45</v>
      </c>
      <c r="F59" s="134">
        <v>240</v>
      </c>
      <c r="G59" s="134">
        <f t="shared" si="1"/>
        <v>285</v>
      </c>
      <c r="H59" s="134">
        <v>26</v>
      </c>
      <c r="I59" s="134">
        <v>64</v>
      </c>
      <c r="J59" s="134">
        <f t="shared" si="2"/>
        <v>90</v>
      </c>
      <c r="K59" s="134">
        <v>174</v>
      </c>
      <c r="L59" s="134">
        <v>355</v>
      </c>
      <c r="M59" s="134">
        <f t="shared" si="3"/>
        <v>529</v>
      </c>
      <c r="N59" s="135"/>
      <c r="O59" s="135"/>
      <c r="P59" s="135"/>
    </row>
    <row r="60" spans="1:16">
      <c r="A60" s="133" t="s">
        <v>241</v>
      </c>
      <c r="B60" s="134">
        <v>1091</v>
      </c>
      <c r="C60" s="134">
        <v>341</v>
      </c>
      <c r="D60" s="134">
        <f t="shared" si="0"/>
        <v>1432</v>
      </c>
      <c r="E60" s="134">
        <v>131</v>
      </c>
      <c r="F60" s="134">
        <v>29</v>
      </c>
      <c r="G60" s="134">
        <f t="shared" si="1"/>
        <v>160</v>
      </c>
      <c r="H60" s="134">
        <v>14</v>
      </c>
      <c r="I60" s="134">
        <v>4</v>
      </c>
      <c r="J60" s="134">
        <f t="shared" si="2"/>
        <v>18</v>
      </c>
      <c r="K60" s="134">
        <v>494</v>
      </c>
      <c r="L60" s="134">
        <v>129</v>
      </c>
      <c r="M60" s="134">
        <f t="shared" si="3"/>
        <v>623</v>
      </c>
      <c r="N60" s="135"/>
      <c r="O60" s="135"/>
      <c r="P60" s="135"/>
    </row>
    <row r="61" spans="1:16" ht="30">
      <c r="A61" s="133" t="s">
        <v>275</v>
      </c>
      <c r="B61" s="134">
        <v>866</v>
      </c>
      <c r="C61" s="134">
        <v>479</v>
      </c>
      <c r="D61" s="134">
        <f t="shared" si="0"/>
        <v>1345</v>
      </c>
      <c r="E61" s="134">
        <v>23</v>
      </c>
      <c r="F61" s="134">
        <v>26</v>
      </c>
      <c r="G61" s="134">
        <f t="shared" si="1"/>
        <v>49</v>
      </c>
      <c r="H61" s="134">
        <v>6</v>
      </c>
      <c r="I61" s="134">
        <v>2</v>
      </c>
      <c r="J61" s="134">
        <f t="shared" si="2"/>
        <v>8</v>
      </c>
      <c r="K61" s="134">
        <v>56</v>
      </c>
      <c r="L61" s="134">
        <v>40</v>
      </c>
      <c r="M61" s="134">
        <f t="shared" si="3"/>
        <v>96</v>
      </c>
      <c r="N61" s="135"/>
      <c r="O61" s="135"/>
      <c r="P61" s="135"/>
    </row>
    <row r="62" spans="1:16" ht="30">
      <c r="A62" s="133" t="s">
        <v>277</v>
      </c>
      <c r="B62" s="134">
        <v>896</v>
      </c>
      <c r="C62" s="134">
        <v>175</v>
      </c>
      <c r="D62" s="134">
        <f t="shared" si="0"/>
        <v>1071</v>
      </c>
      <c r="E62" s="134">
        <v>73</v>
      </c>
      <c r="F62" s="134">
        <v>20</v>
      </c>
      <c r="G62" s="134">
        <f t="shared" si="1"/>
        <v>93</v>
      </c>
      <c r="H62" s="134">
        <v>4</v>
      </c>
      <c r="I62" s="134">
        <v>1</v>
      </c>
      <c r="J62" s="134">
        <f t="shared" si="2"/>
        <v>5</v>
      </c>
      <c r="K62" s="134">
        <v>128</v>
      </c>
      <c r="L62" s="134">
        <v>27</v>
      </c>
      <c r="M62" s="134">
        <f t="shared" si="3"/>
        <v>155</v>
      </c>
      <c r="N62" s="135"/>
      <c r="O62" s="135"/>
      <c r="P62" s="135"/>
    </row>
    <row r="63" spans="1:16" ht="21" customHeight="1">
      <c r="A63" s="133" t="s">
        <v>250</v>
      </c>
      <c r="B63" s="134">
        <v>537</v>
      </c>
      <c r="C63" s="134">
        <v>386</v>
      </c>
      <c r="D63" s="134">
        <f t="shared" si="0"/>
        <v>923</v>
      </c>
      <c r="E63" s="134">
        <v>20</v>
      </c>
      <c r="F63" s="134">
        <v>15</v>
      </c>
      <c r="G63" s="134">
        <f t="shared" si="1"/>
        <v>35</v>
      </c>
      <c r="H63" s="134">
        <v>3</v>
      </c>
      <c r="I63" s="134">
        <v>1</v>
      </c>
      <c r="J63" s="134">
        <f t="shared" si="2"/>
        <v>4</v>
      </c>
      <c r="K63" s="134">
        <v>77</v>
      </c>
      <c r="L63" s="134">
        <v>40</v>
      </c>
      <c r="M63" s="134">
        <f t="shared" si="3"/>
        <v>117</v>
      </c>
      <c r="N63" s="135"/>
      <c r="O63" s="135"/>
      <c r="P63" s="135"/>
    </row>
    <row r="64" spans="1:16">
      <c r="A64" s="133" t="s">
        <v>246</v>
      </c>
      <c r="B64" s="134">
        <v>202</v>
      </c>
      <c r="C64" s="134">
        <v>113</v>
      </c>
      <c r="D64" s="134">
        <f t="shared" si="0"/>
        <v>315</v>
      </c>
      <c r="E64" s="134">
        <v>24</v>
      </c>
      <c r="F64" s="134">
        <v>48</v>
      </c>
      <c r="G64" s="134">
        <f t="shared" si="1"/>
        <v>72</v>
      </c>
      <c r="H64" s="134">
        <v>2</v>
      </c>
      <c r="I64" s="134">
        <v>0</v>
      </c>
      <c r="J64" s="134">
        <f t="shared" si="2"/>
        <v>2</v>
      </c>
      <c r="K64" s="134">
        <v>19</v>
      </c>
      <c r="L64" s="134">
        <v>18</v>
      </c>
      <c r="M64" s="134">
        <f t="shared" si="3"/>
        <v>37</v>
      </c>
      <c r="N64" s="135"/>
      <c r="O64" s="135"/>
      <c r="P64" s="135"/>
    </row>
    <row r="65" spans="1:16" ht="29.25" customHeight="1">
      <c r="A65" s="133" t="s">
        <v>267</v>
      </c>
      <c r="B65" s="134">
        <v>265</v>
      </c>
      <c r="C65" s="134">
        <v>26</v>
      </c>
      <c r="D65" s="134">
        <f t="shared" si="0"/>
        <v>291</v>
      </c>
      <c r="E65" s="134">
        <v>0</v>
      </c>
      <c r="F65" s="134">
        <v>0</v>
      </c>
      <c r="G65" s="134">
        <f t="shared" si="1"/>
        <v>0</v>
      </c>
      <c r="H65" s="134">
        <v>0</v>
      </c>
      <c r="I65" s="134">
        <v>0</v>
      </c>
      <c r="J65" s="134">
        <f t="shared" si="2"/>
        <v>0</v>
      </c>
      <c r="K65" s="134">
        <v>1</v>
      </c>
      <c r="L65" s="134">
        <v>0</v>
      </c>
      <c r="M65" s="134">
        <f t="shared" si="3"/>
        <v>1</v>
      </c>
      <c r="N65" s="135"/>
      <c r="O65" s="135"/>
      <c r="P65" s="135"/>
    </row>
    <row r="66" spans="1:16">
      <c r="A66" s="133" t="s">
        <v>268</v>
      </c>
      <c r="B66" s="134">
        <v>33</v>
      </c>
      <c r="C66" s="134">
        <v>256</v>
      </c>
      <c r="D66" s="134">
        <f t="shared" si="0"/>
        <v>289</v>
      </c>
      <c r="E66" s="134">
        <v>1</v>
      </c>
      <c r="F66" s="134">
        <v>6</v>
      </c>
      <c r="G66" s="134">
        <f t="shared" si="1"/>
        <v>7</v>
      </c>
      <c r="H66" s="134">
        <v>0</v>
      </c>
      <c r="I66" s="134">
        <v>0</v>
      </c>
      <c r="J66" s="134">
        <f t="shared" si="2"/>
        <v>0</v>
      </c>
      <c r="K66" s="134">
        <v>4</v>
      </c>
      <c r="L66" s="134">
        <v>13</v>
      </c>
      <c r="M66" s="134">
        <f t="shared" si="3"/>
        <v>17</v>
      </c>
      <c r="N66" s="135"/>
      <c r="O66" s="135"/>
      <c r="P66" s="135"/>
    </row>
    <row r="67" spans="1:16">
      <c r="A67" s="133" t="s">
        <v>301</v>
      </c>
      <c r="B67" s="134">
        <v>33</v>
      </c>
      <c r="C67" s="134">
        <v>167</v>
      </c>
      <c r="D67" s="134">
        <f t="shared" si="0"/>
        <v>200</v>
      </c>
      <c r="E67" s="134">
        <v>8</v>
      </c>
      <c r="F67" s="134">
        <v>7</v>
      </c>
      <c r="G67" s="134">
        <f t="shared" si="1"/>
        <v>15</v>
      </c>
      <c r="H67" s="134">
        <v>0</v>
      </c>
      <c r="I67" s="134">
        <v>0</v>
      </c>
      <c r="J67" s="134">
        <f t="shared" si="2"/>
        <v>0</v>
      </c>
      <c r="K67" s="134">
        <v>15</v>
      </c>
      <c r="L67" s="134">
        <v>46</v>
      </c>
      <c r="M67" s="134">
        <f t="shared" si="3"/>
        <v>61</v>
      </c>
      <c r="N67" s="135"/>
      <c r="O67" s="135"/>
      <c r="P67" s="135"/>
    </row>
    <row r="68" spans="1:16">
      <c r="A68" s="133" t="s">
        <v>272</v>
      </c>
      <c r="B68" s="134">
        <v>151</v>
      </c>
      <c r="C68" s="134">
        <v>48</v>
      </c>
      <c r="D68" s="134">
        <f t="shared" si="0"/>
        <v>199</v>
      </c>
      <c r="E68" s="134">
        <v>22</v>
      </c>
      <c r="F68" s="134">
        <v>10</v>
      </c>
      <c r="G68" s="134">
        <f t="shared" si="1"/>
        <v>32</v>
      </c>
      <c r="H68" s="134">
        <v>2</v>
      </c>
      <c r="I68" s="134">
        <v>0</v>
      </c>
      <c r="J68" s="134">
        <f t="shared" si="2"/>
        <v>2</v>
      </c>
      <c r="K68" s="134">
        <v>51</v>
      </c>
      <c r="L68" s="134">
        <v>12</v>
      </c>
      <c r="M68" s="134">
        <f t="shared" si="3"/>
        <v>63</v>
      </c>
      <c r="N68" s="135"/>
      <c r="O68" s="135"/>
      <c r="P68" s="135"/>
    </row>
    <row r="69" spans="1:16">
      <c r="A69" s="133" t="s">
        <v>248</v>
      </c>
      <c r="B69" s="134">
        <v>110</v>
      </c>
      <c r="C69" s="134">
        <v>87</v>
      </c>
      <c r="D69" s="134">
        <f t="shared" ref="D69:D75" si="4">B69+C69</f>
        <v>197</v>
      </c>
      <c r="E69" s="134">
        <v>4</v>
      </c>
      <c r="F69" s="134">
        <v>8</v>
      </c>
      <c r="G69" s="134">
        <f t="shared" si="1"/>
        <v>12</v>
      </c>
      <c r="H69" s="134">
        <v>12</v>
      </c>
      <c r="I69" s="134">
        <v>8</v>
      </c>
      <c r="J69" s="134">
        <f t="shared" si="2"/>
        <v>20</v>
      </c>
      <c r="K69" s="134">
        <v>65</v>
      </c>
      <c r="L69" s="134">
        <v>51</v>
      </c>
      <c r="M69" s="134">
        <f t="shared" si="3"/>
        <v>116</v>
      </c>
      <c r="N69" s="135"/>
      <c r="O69" s="135"/>
      <c r="P69" s="135"/>
    </row>
    <row r="70" spans="1:16">
      <c r="A70" s="133" t="s">
        <v>278</v>
      </c>
      <c r="B70" s="134">
        <v>111</v>
      </c>
      <c r="C70" s="134">
        <v>83</v>
      </c>
      <c r="D70" s="134">
        <f t="shared" si="4"/>
        <v>194</v>
      </c>
      <c r="E70" s="134">
        <v>18</v>
      </c>
      <c r="F70" s="134">
        <v>6</v>
      </c>
      <c r="G70" s="134">
        <f t="shared" ref="G70:G75" si="5">E70+F70</f>
        <v>24</v>
      </c>
      <c r="H70" s="134">
        <v>0</v>
      </c>
      <c r="I70" s="134">
        <v>0</v>
      </c>
      <c r="J70" s="134">
        <f t="shared" ref="J70:J75" si="6">H70+I70</f>
        <v>0</v>
      </c>
      <c r="K70" s="134">
        <v>66</v>
      </c>
      <c r="L70" s="134">
        <v>58</v>
      </c>
      <c r="M70" s="134">
        <f t="shared" ref="M70:M75" si="7">K70+L70</f>
        <v>124</v>
      </c>
      <c r="N70" s="135"/>
      <c r="O70" s="135"/>
      <c r="P70" s="135"/>
    </row>
    <row r="71" spans="1:16">
      <c r="A71" s="133" t="s">
        <v>281</v>
      </c>
      <c r="B71" s="134">
        <v>139</v>
      </c>
      <c r="C71" s="134">
        <v>11</v>
      </c>
      <c r="D71" s="134">
        <f t="shared" si="4"/>
        <v>150</v>
      </c>
      <c r="E71" s="134">
        <v>17</v>
      </c>
      <c r="F71" s="134">
        <v>0</v>
      </c>
      <c r="G71" s="134">
        <f t="shared" si="5"/>
        <v>17</v>
      </c>
      <c r="H71" s="134">
        <v>1</v>
      </c>
      <c r="I71" s="134">
        <v>0</v>
      </c>
      <c r="J71" s="134">
        <f t="shared" si="6"/>
        <v>1</v>
      </c>
      <c r="K71" s="134">
        <v>57</v>
      </c>
      <c r="L71" s="134">
        <v>5</v>
      </c>
      <c r="M71" s="134">
        <f t="shared" si="7"/>
        <v>62</v>
      </c>
      <c r="N71" s="135"/>
      <c r="O71" s="135"/>
      <c r="P71" s="135"/>
    </row>
    <row r="72" spans="1:16" ht="30">
      <c r="A72" s="133" t="s">
        <v>285</v>
      </c>
      <c r="B72" s="134">
        <v>78</v>
      </c>
      <c r="C72" s="134">
        <v>52</v>
      </c>
      <c r="D72" s="134">
        <f t="shared" si="4"/>
        <v>130</v>
      </c>
      <c r="E72" s="134">
        <v>4</v>
      </c>
      <c r="F72" s="134">
        <v>4</v>
      </c>
      <c r="G72" s="134">
        <f t="shared" si="5"/>
        <v>8</v>
      </c>
      <c r="H72" s="134">
        <v>0</v>
      </c>
      <c r="I72" s="134">
        <v>1</v>
      </c>
      <c r="J72" s="134">
        <f t="shared" si="6"/>
        <v>1</v>
      </c>
      <c r="K72" s="134">
        <v>11</v>
      </c>
      <c r="L72" s="134">
        <v>4</v>
      </c>
      <c r="M72" s="134">
        <f t="shared" si="7"/>
        <v>15</v>
      </c>
      <c r="N72" s="135"/>
      <c r="O72" s="135"/>
      <c r="P72" s="135"/>
    </row>
    <row r="73" spans="1:16">
      <c r="A73" s="133" t="s">
        <v>258</v>
      </c>
      <c r="B73" s="134">
        <v>43</v>
      </c>
      <c r="C73" s="134">
        <v>72</v>
      </c>
      <c r="D73" s="134">
        <f t="shared" si="4"/>
        <v>115</v>
      </c>
      <c r="E73" s="134">
        <v>2</v>
      </c>
      <c r="F73" s="134">
        <v>0</v>
      </c>
      <c r="G73" s="134">
        <f t="shared" si="5"/>
        <v>2</v>
      </c>
      <c r="H73" s="134">
        <v>2</v>
      </c>
      <c r="I73" s="134">
        <v>0</v>
      </c>
      <c r="J73" s="134">
        <f t="shared" si="6"/>
        <v>2</v>
      </c>
      <c r="K73" s="134">
        <v>4</v>
      </c>
      <c r="L73" s="134">
        <v>1</v>
      </c>
      <c r="M73" s="134">
        <f t="shared" si="7"/>
        <v>5</v>
      </c>
      <c r="N73" s="135"/>
      <c r="O73" s="135"/>
      <c r="P73" s="135"/>
    </row>
    <row r="74" spans="1:16" ht="30">
      <c r="A74" s="133" t="s">
        <v>291</v>
      </c>
      <c r="B74" s="134">
        <v>3</v>
      </c>
      <c r="C74" s="134">
        <v>6</v>
      </c>
      <c r="D74" s="134">
        <f t="shared" si="4"/>
        <v>9</v>
      </c>
      <c r="E74" s="134"/>
      <c r="F74" s="134"/>
      <c r="G74" s="134">
        <f t="shared" si="5"/>
        <v>0</v>
      </c>
      <c r="H74" s="134"/>
      <c r="I74" s="134"/>
      <c r="J74" s="134">
        <f t="shared" si="6"/>
        <v>0</v>
      </c>
      <c r="K74" s="134"/>
      <c r="L74" s="134"/>
      <c r="M74" s="134">
        <f t="shared" si="7"/>
        <v>0</v>
      </c>
      <c r="N74" s="135"/>
      <c r="O74" s="135"/>
      <c r="P74" s="135"/>
    </row>
    <row r="75" spans="1:16" ht="30">
      <c r="A75" s="133" t="s">
        <v>316</v>
      </c>
      <c r="B75" s="134">
        <v>297</v>
      </c>
      <c r="C75" s="134">
        <v>92</v>
      </c>
      <c r="D75" s="134">
        <f t="shared" si="4"/>
        <v>389</v>
      </c>
      <c r="E75" s="134">
        <v>0</v>
      </c>
      <c r="F75" s="134">
        <v>0</v>
      </c>
      <c r="G75" s="134">
        <f t="shared" si="5"/>
        <v>0</v>
      </c>
      <c r="H75" s="134">
        <v>0</v>
      </c>
      <c r="I75" s="134">
        <v>0</v>
      </c>
      <c r="J75" s="134">
        <f t="shared" si="6"/>
        <v>0</v>
      </c>
      <c r="K75" s="134">
        <v>0</v>
      </c>
      <c r="L75" s="134">
        <v>0</v>
      </c>
      <c r="M75" s="134">
        <f t="shared" si="7"/>
        <v>0</v>
      </c>
      <c r="N75" s="135"/>
      <c r="O75" s="135"/>
      <c r="P75" s="135"/>
    </row>
  </sheetData>
  <mergeCells count="7">
    <mergeCell ref="B1:G1"/>
    <mergeCell ref="H1:M1"/>
    <mergeCell ref="A2:A3"/>
    <mergeCell ref="B2:D2"/>
    <mergeCell ref="E2:G2"/>
    <mergeCell ref="H2:J2"/>
    <mergeCell ref="K2:M2"/>
  </mergeCells>
  <conditionalFormatting sqref="N1:N1048576">
    <cfRule type="cellIs" dxfId="2" priority="3" operator="greaterThan">
      <formula>25</formula>
    </cfRule>
  </conditionalFormatting>
  <conditionalFormatting sqref="O1:O1048576">
    <cfRule type="cellIs" dxfId="1" priority="2" operator="greaterThan">
      <formula>15</formula>
    </cfRule>
  </conditionalFormatting>
  <conditionalFormatting sqref="P1:P1048576">
    <cfRule type="cellIs" dxfId="0" priority="1" operator="greaterThan">
      <formula>40</formula>
    </cfRule>
  </conditionalFormatting>
  <pageMargins left="0.59055118110236227" right="0.23622047244094491" top="0.19685039370078741" bottom="0.31496062992125984" header="0.15748031496062992" footer="7.874015748031496E-2"/>
  <pageSetup paperSize="9" firstPageNumber="40" pageOrder="overThenDown" orientation="portrait" useFirstPageNumber="1" horizontalDpi="4294967294" verticalDpi="4294967294" r:id="rId1"/>
  <headerFooter>
    <oddFooter>&amp;L&amp;"Arial,Italic"&amp;9AISHE 2012-13&amp;CT-&amp;P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I66"/>
  <sheetViews>
    <sheetView view="pageBreakPreview" zoomScaleSheetLayoutView="100" workbookViewId="0">
      <selection activeCell="O84" sqref="O84"/>
    </sheetView>
  </sheetViews>
  <sheetFormatPr defaultRowHeight="14.25"/>
  <cols>
    <col min="1" max="1" width="27.5703125" style="137" customWidth="1"/>
    <col min="2" max="2" width="30" style="137" customWidth="1"/>
    <col min="3" max="5" width="11.140625" style="137" customWidth="1"/>
    <col min="6" max="10" width="9.140625" style="137"/>
    <col min="11" max="11" width="10.140625" style="137" bestFit="1" customWidth="1"/>
    <col min="12" max="16384" width="9.140625" style="137"/>
  </cols>
  <sheetData>
    <row r="1" spans="1:9" ht="38.25" customHeight="1">
      <c r="A1" s="438" t="s">
        <v>331</v>
      </c>
      <c r="B1" s="438"/>
      <c r="C1" s="439"/>
      <c r="D1" s="439"/>
      <c r="E1" s="439"/>
    </row>
    <row r="2" spans="1:9" ht="22.5" customHeight="1">
      <c r="A2" s="440" t="s">
        <v>332</v>
      </c>
      <c r="B2" s="441"/>
      <c r="C2" s="138" t="s">
        <v>117</v>
      </c>
      <c r="D2" s="138" t="s">
        <v>118</v>
      </c>
      <c r="E2" s="138" t="s">
        <v>104</v>
      </c>
    </row>
    <row r="3" spans="1:9" ht="19.5" customHeight="1">
      <c r="A3" s="139" t="s">
        <v>333</v>
      </c>
      <c r="B3" s="140"/>
      <c r="C3" s="141">
        <v>3911155</v>
      </c>
      <c r="D3" s="142">
        <v>4286952</v>
      </c>
      <c r="E3" s="142">
        <v>8198107</v>
      </c>
      <c r="F3" s="143"/>
      <c r="G3" s="144"/>
      <c r="H3" s="144"/>
      <c r="I3" s="145"/>
    </row>
    <row r="4" spans="1:9" ht="19.5" customHeight="1">
      <c r="A4" s="139" t="s">
        <v>334</v>
      </c>
      <c r="B4" s="142" t="s">
        <v>335</v>
      </c>
      <c r="C4" s="141">
        <v>458675</v>
      </c>
      <c r="D4" s="142">
        <v>295376</v>
      </c>
      <c r="E4" s="142">
        <v>754051</v>
      </c>
      <c r="F4" s="143"/>
      <c r="G4" s="144"/>
      <c r="H4" s="144"/>
      <c r="I4" s="145"/>
    </row>
    <row r="5" spans="1:9" ht="19.5" customHeight="1">
      <c r="A5" s="146"/>
      <c r="B5" s="142" t="s">
        <v>336</v>
      </c>
      <c r="C5" s="141">
        <v>652585</v>
      </c>
      <c r="D5" s="142">
        <v>29244</v>
      </c>
      <c r="E5" s="142">
        <v>681829</v>
      </c>
      <c r="F5" s="143"/>
      <c r="G5" s="144"/>
      <c r="H5" s="144"/>
      <c r="I5" s="145"/>
    </row>
    <row r="6" spans="1:9" ht="19.5" customHeight="1">
      <c r="A6" s="146"/>
      <c r="B6" s="142" t="s">
        <v>337</v>
      </c>
      <c r="C6" s="141">
        <v>347495</v>
      </c>
      <c r="D6" s="142">
        <v>285535</v>
      </c>
      <c r="E6" s="142">
        <v>633030</v>
      </c>
      <c r="F6" s="143"/>
      <c r="G6" s="144"/>
      <c r="H6" s="144"/>
      <c r="I6" s="145"/>
    </row>
    <row r="7" spans="1:9" ht="19.5" customHeight="1">
      <c r="A7" s="146"/>
      <c r="B7" s="142" t="s">
        <v>338</v>
      </c>
      <c r="C7" s="141">
        <v>308241</v>
      </c>
      <c r="D7" s="142">
        <v>97565</v>
      </c>
      <c r="E7" s="142">
        <v>405806</v>
      </c>
      <c r="F7" s="143"/>
      <c r="G7" s="144"/>
      <c r="H7" s="144"/>
      <c r="I7" s="145"/>
    </row>
    <row r="8" spans="1:9" ht="19.5" customHeight="1">
      <c r="A8" s="146"/>
      <c r="B8" s="142" t="s">
        <v>339</v>
      </c>
      <c r="C8" s="141">
        <v>309404</v>
      </c>
      <c r="D8" s="142">
        <v>69077</v>
      </c>
      <c r="E8" s="142">
        <v>378481</v>
      </c>
      <c r="F8" s="143"/>
      <c r="G8" s="144"/>
      <c r="H8" s="144"/>
      <c r="I8" s="145"/>
    </row>
    <row r="9" spans="1:9" ht="19.5" customHeight="1">
      <c r="A9" s="146"/>
      <c r="B9" s="142" t="s">
        <v>340</v>
      </c>
      <c r="C9" s="141">
        <v>190074</v>
      </c>
      <c r="D9" s="142">
        <v>78085</v>
      </c>
      <c r="E9" s="142">
        <v>268159</v>
      </c>
      <c r="F9" s="143"/>
      <c r="G9" s="144"/>
      <c r="H9" s="144"/>
      <c r="I9" s="145"/>
    </row>
    <row r="10" spans="1:9" ht="19.5" customHeight="1">
      <c r="A10" s="146"/>
      <c r="B10" s="142" t="s">
        <v>341</v>
      </c>
      <c r="C10" s="141">
        <v>118653</v>
      </c>
      <c r="D10" s="142">
        <v>102963</v>
      </c>
      <c r="E10" s="142">
        <v>221616</v>
      </c>
      <c r="F10" s="143"/>
      <c r="G10" s="144"/>
      <c r="H10" s="144"/>
      <c r="I10" s="145"/>
    </row>
    <row r="11" spans="1:9" ht="19.5" customHeight="1">
      <c r="A11" s="146"/>
      <c r="B11" s="142" t="s">
        <v>342</v>
      </c>
      <c r="C11" s="141">
        <v>19159</v>
      </c>
      <c r="D11" s="142">
        <v>20574</v>
      </c>
      <c r="E11" s="142">
        <v>39733</v>
      </c>
      <c r="F11" s="143"/>
      <c r="G11" s="144"/>
      <c r="H11" s="144"/>
      <c r="I11" s="145"/>
    </row>
    <row r="12" spans="1:9" ht="19.5" customHeight="1">
      <c r="A12" s="146"/>
      <c r="B12" s="142" t="s">
        <v>343</v>
      </c>
      <c r="C12" s="141">
        <v>29465</v>
      </c>
      <c r="D12" s="142">
        <v>10028</v>
      </c>
      <c r="E12" s="142">
        <v>39493</v>
      </c>
      <c r="F12" s="143"/>
      <c r="G12" s="144"/>
      <c r="H12" s="144"/>
      <c r="I12" s="145"/>
    </row>
    <row r="13" spans="1:9" ht="19.5" customHeight="1">
      <c r="A13" s="146"/>
      <c r="B13" s="142" t="s">
        <v>344</v>
      </c>
      <c r="C13" s="141">
        <v>11848</v>
      </c>
      <c r="D13" s="142">
        <v>2465</v>
      </c>
      <c r="E13" s="142">
        <v>14313</v>
      </c>
      <c r="F13" s="143"/>
      <c r="G13" s="144"/>
      <c r="H13" s="144"/>
      <c r="I13" s="145"/>
    </row>
    <row r="14" spans="1:9" ht="19.5" customHeight="1">
      <c r="A14" s="146"/>
      <c r="B14" s="142" t="s">
        <v>345</v>
      </c>
      <c r="C14" s="141">
        <v>6771</v>
      </c>
      <c r="D14" s="142">
        <v>3630</v>
      </c>
      <c r="E14" s="142">
        <v>10401</v>
      </c>
      <c r="F14" s="143"/>
      <c r="G14" s="144"/>
      <c r="H14" s="144"/>
      <c r="I14" s="145"/>
    </row>
    <row r="15" spans="1:9" ht="19.5" customHeight="1">
      <c r="A15" s="146"/>
      <c r="B15" s="142" t="s">
        <v>346</v>
      </c>
      <c r="C15" s="141">
        <v>6170</v>
      </c>
      <c r="D15" s="142">
        <v>1774</v>
      </c>
      <c r="E15" s="142">
        <v>7944</v>
      </c>
      <c r="F15" s="143"/>
    </row>
    <row r="16" spans="1:9" ht="19.5" customHeight="1">
      <c r="A16" s="146"/>
      <c r="B16" s="142" t="s">
        <v>347</v>
      </c>
      <c r="C16" s="141">
        <v>3967</v>
      </c>
      <c r="D16" s="142">
        <v>1791</v>
      </c>
      <c r="E16" s="142">
        <v>5758</v>
      </c>
      <c r="F16" s="143"/>
    </row>
    <row r="17" spans="1:6" ht="19.5" customHeight="1">
      <c r="A17" s="146"/>
      <c r="B17" s="142" t="s">
        <v>348</v>
      </c>
      <c r="C17" s="141">
        <v>4297</v>
      </c>
      <c r="D17" s="142">
        <v>53</v>
      </c>
      <c r="E17" s="142">
        <v>4350</v>
      </c>
      <c r="F17" s="143"/>
    </row>
    <row r="18" spans="1:6" ht="19.5" customHeight="1">
      <c r="A18" s="146"/>
      <c r="B18" s="142" t="s">
        <v>349</v>
      </c>
      <c r="C18" s="141">
        <v>4020</v>
      </c>
      <c r="D18" s="142">
        <v>63</v>
      </c>
      <c r="E18" s="142">
        <v>4083</v>
      </c>
      <c r="F18" s="143"/>
    </row>
    <row r="19" spans="1:6" ht="19.5" customHeight="1">
      <c r="A19" s="147"/>
      <c r="B19" s="142" t="s">
        <v>350</v>
      </c>
      <c r="C19" s="141">
        <v>1335</v>
      </c>
      <c r="D19" s="142">
        <v>507</v>
      </c>
      <c r="E19" s="142">
        <v>1842</v>
      </c>
      <c r="F19" s="143"/>
    </row>
    <row r="20" spans="1:6" ht="19.5" customHeight="1">
      <c r="A20" s="147"/>
      <c r="B20" s="142" t="s">
        <v>351</v>
      </c>
      <c r="C20" s="141">
        <v>355</v>
      </c>
      <c r="D20" s="142">
        <v>244</v>
      </c>
      <c r="E20" s="142">
        <v>599</v>
      </c>
      <c r="F20" s="143"/>
    </row>
    <row r="21" spans="1:6" ht="19.5" customHeight="1">
      <c r="A21" s="148" t="s">
        <v>352</v>
      </c>
      <c r="B21" s="149"/>
      <c r="C21" s="141">
        <v>2472514</v>
      </c>
      <c r="D21" s="142">
        <v>998974</v>
      </c>
      <c r="E21" s="142">
        <v>3471488</v>
      </c>
      <c r="F21" s="143"/>
    </row>
    <row r="22" spans="1:6" ht="19.5" customHeight="1">
      <c r="A22" s="150" t="s">
        <v>353</v>
      </c>
      <c r="B22" s="151"/>
      <c r="C22" s="141">
        <v>1599035</v>
      </c>
      <c r="D22" s="142">
        <v>1288298</v>
      </c>
      <c r="E22" s="142">
        <v>2887333</v>
      </c>
      <c r="F22" s="143"/>
    </row>
    <row r="23" spans="1:6" ht="19.5" customHeight="1">
      <c r="A23" s="150" t="s">
        <v>64</v>
      </c>
      <c r="B23" s="151"/>
      <c r="C23" s="141">
        <v>1309675</v>
      </c>
      <c r="D23" s="142">
        <v>1223488</v>
      </c>
      <c r="E23" s="142">
        <v>2533163</v>
      </c>
      <c r="F23" s="152"/>
    </row>
    <row r="24" spans="1:6" ht="19.5" customHeight="1">
      <c r="A24" s="150" t="s">
        <v>354</v>
      </c>
      <c r="B24" s="151"/>
      <c r="C24" s="141">
        <v>243668</v>
      </c>
      <c r="D24" s="142">
        <v>388765</v>
      </c>
      <c r="E24" s="142">
        <v>632433</v>
      </c>
      <c r="F24" s="143"/>
    </row>
    <row r="25" spans="1:6" ht="19.5" customHeight="1">
      <c r="A25" s="150" t="s">
        <v>355</v>
      </c>
      <c r="B25" s="151"/>
      <c r="C25" s="141">
        <v>354847</v>
      </c>
      <c r="D25" s="142">
        <v>254501</v>
      </c>
      <c r="E25" s="142">
        <v>609348</v>
      </c>
      <c r="F25" s="152"/>
    </row>
    <row r="26" spans="1:6" ht="19.5" customHeight="1">
      <c r="A26" s="147" t="s">
        <v>356</v>
      </c>
      <c r="B26" s="142" t="s">
        <v>135</v>
      </c>
      <c r="C26" s="142">
        <v>24132</v>
      </c>
      <c r="D26" s="142">
        <v>133636</v>
      </c>
      <c r="E26" s="142">
        <v>157768</v>
      </c>
      <c r="F26" s="152"/>
    </row>
    <row r="27" spans="1:6" ht="19.5" customHeight="1">
      <c r="A27" s="147"/>
      <c r="B27" s="142" t="s">
        <v>357</v>
      </c>
      <c r="C27" s="142">
        <v>77789</v>
      </c>
      <c r="D27" s="142">
        <v>59207</v>
      </c>
      <c r="E27" s="142">
        <v>136996</v>
      </c>
      <c r="F27" s="152"/>
    </row>
    <row r="28" spans="1:6" ht="19.5" customHeight="1">
      <c r="A28" s="147"/>
      <c r="B28" s="142" t="s">
        <v>358</v>
      </c>
      <c r="C28" s="142">
        <v>68725</v>
      </c>
      <c r="D28" s="142">
        <v>62293</v>
      </c>
      <c r="E28" s="142">
        <v>131018</v>
      </c>
      <c r="F28" s="152"/>
    </row>
    <row r="29" spans="1:6" ht="19.5" customHeight="1">
      <c r="A29" s="147"/>
      <c r="B29" s="142" t="s">
        <v>359</v>
      </c>
      <c r="C29" s="142">
        <v>19525</v>
      </c>
      <c r="D29" s="142">
        <v>43283</v>
      </c>
      <c r="E29" s="142">
        <v>62808</v>
      </c>
      <c r="F29" s="152"/>
    </row>
    <row r="30" spans="1:6" ht="19.5" customHeight="1">
      <c r="A30" s="147"/>
      <c r="B30" s="142" t="s">
        <v>360</v>
      </c>
      <c r="C30" s="142">
        <v>17099</v>
      </c>
      <c r="D30" s="142">
        <v>19075</v>
      </c>
      <c r="E30" s="142">
        <v>36174</v>
      </c>
      <c r="F30" s="152"/>
    </row>
    <row r="31" spans="1:6" ht="19.5" customHeight="1">
      <c r="A31" s="147"/>
      <c r="B31" s="142" t="s">
        <v>361</v>
      </c>
      <c r="C31" s="142">
        <v>11513</v>
      </c>
      <c r="D31" s="142">
        <v>17120</v>
      </c>
      <c r="E31" s="142">
        <v>28633</v>
      </c>
      <c r="F31" s="152"/>
    </row>
    <row r="32" spans="1:6" ht="19.5" customHeight="1">
      <c r="A32" s="147"/>
      <c r="B32" s="142" t="s">
        <v>362</v>
      </c>
      <c r="C32" s="142">
        <v>7793</v>
      </c>
      <c r="D32" s="142">
        <v>15841</v>
      </c>
      <c r="E32" s="142">
        <v>23634</v>
      </c>
      <c r="F32" s="152"/>
    </row>
    <row r="33" spans="1:6" ht="19.5" customHeight="1">
      <c r="A33" s="147"/>
      <c r="B33" s="142" t="s">
        <v>356</v>
      </c>
      <c r="C33" s="142">
        <v>1943</v>
      </c>
      <c r="D33" s="142">
        <v>3625</v>
      </c>
      <c r="E33" s="142">
        <v>5568</v>
      </c>
      <c r="F33" s="152"/>
    </row>
    <row r="34" spans="1:6" ht="19.5" customHeight="1">
      <c r="A34" s="147"/>
      <c r="B34" s="142" t="s">
        <v>363</v>
      </c>
      <c r="C34" s="142">
        <v>2687</v>
      </c>
      <c r="D34" s="142">
        <v>1752</v>
      </c>
      <c r="E34" s="142">
        <v>4439</v>
      </c>
      <c r="F34" s="152"/>
    </row>
    <row r="35" spans="1:6" ht="19.5" customHeight="1">
      <c r="A35" s="147"/>
      <c r="B35" s="142" t="s">
        <v>364</v>
      </c>
      <c r="C35" s="142">
        <v>749</v>
      </c>
      <c r="D35" s="142">
        <v>1883</v>
      </c>
      <c r="E35" s="142">
        <v>2632</v>
      </c>
      <c r="F35" s="152"/>
    </row>
    <row r="36" spans="1:6" ht="19.5" customHeight="1">
      <c r="A36" s="147"/>
      <c r="B36" s="142" t="s">
        <v>365</v>
      </c>
      <c r="C36" s="142">
        <v>410</v>
      </c>
      <c r="D36" s="142">
        <v>1243</v>
      </c>
      <c r="E36" s="142">
        <v>1653</v>
      </c>
      <c r="F36" s="152"/>
    </row>
    <row r="37" spans="1:6" ht="19.5" customHeight="1">
      <c r="A37" s="147"/>
      <c r="B37" s="142" t="s">
        <v>366</v>
      </c>
      <c r="C37" s="142">
        <v>416</v>
      </c>
      <c r="D37" s="142">
        <v>1128</v>
      </c>
      <c r="E37" s="142">
        <v>1544</v>
      </c>
      <c r="F37" s="152"/>
    </row>
    <row r="38" spans="1:6" ht="19.5" customHeight="1">
      <c r="A38" s="147"/>
      <c r="B38" s="142" t="s">
        <v>367</v>
      </c>
      <c r="C38" s="142">
        <v>907</v>
      </c>
      <c r="D38" s="142">
        <v>407</v>
      </c>
      <c r="E38" s="142">
        <v>1314</v>
      </c>
      <c r="F38" s="152"/>
    </row>
    <row r="39" spans="1:6" ht="19.5" customHeight="1">
      <c r="A39" s="147"/>
      <c r="B39" s="142" t="s">
        <v>368</v>
      </c>
      <c r="C39" s="142">
        <v>574</v>
      </c>
      <c r="D39" s="142">
        <v>593</v>
      </c>
      <c r="E39" s="142">
        <v>1167</v>
      </c>
      <c r="F39" s="152"/>
    </row>
    <row r="40" spans="1:6" ht="19.5" customHeight="1">
      <c r="A40" s="147"/>
      <c r="B40" s="142" t="s">
        <v>369</v>
      </c>
      <c r="C40" s="142">
        <v>331</v>
      </c>
      <c r="D40" s="142">
        <v>658</v>
      </c>
      <c r="E40" s="142">
        <v>989</v>
      </c>
      <c r="F40" s="152"/>
    </row>
    <row r="41" spans="1:6" ht="19.5" customHeight="1">
      <c r="A41" s="147"/>
      <c r="B41" s="142" t="s">
        <v>370</v>
      </c>
      <c r="C41" s="142">
        <v>481</v>
      </c>
      <c r="D41" s="142">
        <v>199</v>
      </c>
      <c r="E41" s="142">
        <v>680</v>
      </c>
      <c r="F41" s="152"/>
    </row>
    <row r="42" spans="1:6" ht="19.5" customHeight="1">
      <c r="A42" s="150" t="s">
        <v>371</v>
      </c>
      <c r="B42" s="151"/>
      <c r="C42" s="141">
        <v>235074</v>
      </c>
      <c r="D42" s="142">
        <v>361943</v>
      </c>
      <c r="E42" s="142">
        <v>597017</v>
      </c>
      <c r="F42" s="143"/>
    </row>
    <row r="43" spans="1:6" ht="19.5" customHeight="1">
      <c r="A43" s="150" t="s">
        <v>59</v>
      </c>
      <c r="B43" s="151"/>
      <c r="C43" s="141">
        <v>271661</v>
      </c>
      <c r="D43" s="142">
        <v>155514</v>
      </c>
      <c r="E43" s="142">
        <v>427175</v>
      </c>
      <c r="F43" s="143"/>
    </row>
    <row r="44" spans="1:6" ht="19.5" customHeight="1">
      <c r="A44" s="150" t="s">
        <v>58</v>
      </c>
      <c r="B44" s="151"/>
      <c r="C44" s="141">
        <v>127947</v>
      </c>
      <c r="D44" s="142">
        <v>60032</v>
      </c>
      <c r="E44" s="142">
        <v>187979</v>
      </c>
      <c r="F44" s="143"/>
    </row>
    <row r="45" spans="1:6" ht="19.5" customHeight="1">
      <c r="A45" s="150" t="s">
        <v>53</v>
      </c>
      <c r="B45" s="151"/>
      <c r="C45" s="141">
        <v>85548</v>
      </c>
      <c r="D45" s="142">
        <v>28047</v>
      </c>
      <c r="E45" s="142">
        <v>113595</v>
      </c>
      <c r="F45" s="143"/>
    </row>
    <row r="46" spans="1:6" ht="19.5" customHeight="1">
      <c r="A46" s="150" t="s">
        <v>61</v>
      </c>
      <c r="B46" s="151"/>
      <c r="C46" s="141">
        <v>44788</v>
      </c>
      <c r="D46" s="142">
        <v>46800</v>
      </c>
      <c r="E46" s="142">
        <v>91588</v>
      </c>
      <c r="F46" s="143"/>
    </row>
    <row r="47" spans="1:6" ht="19.5" customHeight="1">
      <c r="A47" s="150" t="s">
        <v>372</v>
      </c>
      <c r="B47" s="151"/>
      <c r="C47" s="141">
        <v>36813</v>
      </c>
      <c r="D47" s="142">
        <v>44831</v>
      </c>
      <c r="E47" s="142">
        <v>81644</v>
      </c>
      <c r="F47" s="143"/>
    </row>
    <row r="48" spans="1:6" ht="19.5" customHeight="1">
      <c r="A48" s="150" t="s">
        <v>373</v>
      </c>
      <c r="B48" s="151"/>
      <c r="C48" s="141">
        <v>5106</v>
      </c>
      <c r="D48" s="142">
        <v>33956</v>
      </c>
      <c r="E48" s="142">
        <v>39062</v>
      </c>
      <c r="F48" s="143"/>
    </row>
    <row r="49" spans="1:6" ht="19.5" customHeight="1">
      <c r="A49" s="150" t="s">
        <v>374</v>
      </c>
      <c r="B49" s="151"/>
      <c r="C49" s="141">
        <v>21482</v>
      </c>
      <c r="D49" s="142">
        <v>17297</v>
      </c>
      <c r="E49" s="142">
        <v>38779</v>
      </c>
      <c r="F49" s="143"/>
    </row>
    <row r="50" spans="1:6" ht="19.5" customHeight="1">
      <c r="A50" s="150" t="s">
        <v>375</v>
      </c>
      <c r="B50" s="151"/>
      <c r="C50" s="141">
        <v>21638</v>
      </c>
      <c r="D50" s="142">
        <v>14979</v>
      </c>
      <c r="E50" s="142">
        <v>36617</v>
      </c>
      <c r="F50" s="143"/>
    </row>
    <row r="51" spans="1:6" ht="19.5" customHeight="1">
      <c r="A51" s="150" t="s">
        <v>376</v>
      </c>
      <c r="B51" s="151"/>
      <c r="C51" s="141">
        <v>22447</v>
      </c>
      <c r="D51" s="142">
        <v>8381</v>
      </c>
      <c r="E51" s="142">
        <v>30828</v>
      </c>
      <c r="F51" s="143"/>
    </row>
    <row r="52" spans="1:6" ht="19.5" customHeight="1">
      <c r="A52" s="150" t="s">
        <v>377</v>
      </c>
      <c r="B52" s="151"/>
      <c r="C52" s="141">
        <v>15513</v>
      </c>
      <c r="D52" s="142">
        <v>14559</v>
      </c>
      <c r="E52" s="142">
        <v>30072</v>
      </c>
      <c r="F52" s="143"/>
    </row>
    <row r="53" spans="1:6" ht="19.5" customHeight="1">
      <c r="A53" s="150" t="s">
        <v>54</v>
      </c>
      <c r="B53" s="151"/>
      <c r="C53" s="141">
        <v>12546</v>
      </c>
      <c r="D53" s="142">
        <v>12447</v>
      </c>
      <c r="E53" s="142">
        <v>24993</v>
      </c>
      <c r="F53" s="143"/>
    </row>
    <row r="54" spans="1:6" ht="19.5" customHeight="1">
      <c r="A54" s="150" t="s">
        <v>56</v>
      </c>
      <c r="B54" s="151"/>
      <c r="C54" s="141">
        <v>11417</v>
      </c>
      <c r="D54" s="142">
        <v>7241</v>
      </c>
      <c r="E54" s="142">
        <v>18658</v>
      </c>
      <c r="F54" s="143"/>
    </row>
    <row r="55" spans="1:6" ht="19.5" customHeight="1">
      <c r="A55" s="150" t="s">
        <v>378</v>
      </c>
      <c r="B55" s="151"/>
      <c r="C55" s="141">
        <v>3729</v>
      </c>
      <c r="D55" s="142">
        <v>9327</v>
      </c>
      <c r="E55" s="142">
        <v>13056</v>
      </c>
      <c r="F55" s="143"/>
    </row>
    <row r="56" spans="1:6" ht="19.5" customHeight="1">
      <c r="A56" s="150" t="s">
        <v>379</v>
      </c>
      <c r="B56" s="151"/>
      <c r="C56" s="141">
        <v>7720</v>
      </c>
      <c r="D56" s="142">
        <v>3896</v>
      </c>
      <c r="E56" s="142">
        <v>11616</v>
      </c>
      <c r="F56" s="143"/>
    </row>
    <row r="57" spans="1:6" ht="19.5" customHeight="1">
      <c r="A57" s="150" t="s">
        <v>69</v>
      </c>
      <c r="B57" s="151"/>
      <c r="C57" s="141">
        <v>3139</v>
      </c>
      <c r="D57" s="142">
        <v>3057</v>
      </c>
      <c r="E57" s="142">
        <v>6196</v>
      </c>
      <c r="F57" s="143"/>
    </row>
    <row r="58" spans="1:6" ht="19.5" customHeight="1">
      <c r="A58" s="150" t="s">
        <v>380</v>
      </c>
      <c r="B58" s="151"/>
      <c r="C58" s="141">
        <v>1732</v>
      </c>
      <c r="D58" s="142">
        <v>3827</v>
      </c>
      <c r="E58" s="142">
        <v>5559</v>
      </c>
      <c r="F58" s="143"/>
    </row>
    <row r="59" spans="1:6" ht="19.5" customHeight="1">
      <c r="A59" s="150" t="s">
        <v>381</v>
      </c>
      <c r="B59" s="151"/>
      <c r="C59" s="141">
        <v>1277</v>
      </c>
      <c r="D59" s="142">
        <v>1917</v>
      </c>
      <c r="E59" s="142">
        <v>3194</v>
      </c>
      <c r="F59" s="143"/>
    </row>
    <row r="60" spans="1:6" ht="19.5" customHeight="1">
      <c r="A60" s="150" t="s">
        <v>382</v>
      </c>
      <c r="B60" s="151"/>
      <c r="C60" s="141">
        <v>1864</v>
      </c>
      <c r="D60" s="142">
        <v>1154</v>
      </c>
      <c r="E60" s="142">
        <v>3018</v>
      </c>
      <c r="F60" s="143"/>
    </row>
    <row r="61" spans="1:6" ht="19.5" customHeight="1">
      <c r="A61" s="150" t="s">
        <v>383</v>
      </c>
      <c r="B61" s="151"/>
      <c r="C61" s="141">
        <v>329</v>
      </c>
      <c r="D61" s="142">
        <v>1674</v>
      </c>
      <c r="E61" s="142">
        <v>2003</v>
      </c>
      <c r="F61" s="143"/>
    </row>
    <row r="62" spans="1:6" ht="19.5" customHeight="1">
      <c r="A62" s="150" t="s">
        <v>384</v>
      </c>
      <c r="B62" s="151"/>
      <c r="C62" s="141">
        <v>752</v>
      </c>
      <c r="D62" s="142">
        <v>298</v>
      </c>
      <c r="E62" s="142">
        <v>1050</v>
      </c>
      <c r="F62" s="143"/>
    </row>
    <row r="63" spans="1:6" ht="19.5" customHeight="1">
      <c r="A63" s="150" t="s">
        <v>385</v>
      </c>
      <c r="B63" s="151"/>
      <c r="C63" s="141">
        <v>432</v>
      </c>
      <c r="D63" s="142">
        <v>393</v>
      </c>
      <c r="E63" s="142">
        <v>825</v>
      </c>
      <c r="F63" s="143"/>
    </row>
    <row r="64" spans="1:6" ht="19.5" customHeight="1">
      <c r="A64" s="150" t="s">
        <v>386</v>
      </c>
      <c r="B64" s="151"/>
      <c r="C64" s="141">
        <v>734</v>
      </c>
      <c r="D64" s="142">
        <v>15</v>
      </c>
      <c r="E64" s="142">
        <v>749</v>
      </c>
      <c r="F64" s="143"/>
    </row>
    <row r="65" spans="1:6" ht="19.5" customHeight="1">
      <c r="A65" s="150" t="s">
        <v>387</v>
      </c>
      <c r="B65" s="151"/>
      <c r="C65" s="141">
        <v>4</v>
      </c>
      <c r="D65" s="142">
        <v>2</v>
      </c>
      <c r="E65" s="142">
        <v>6</v>
      </c>
      <c r="F65" s="143"/>
    </row>
    <row r="66" spans="1:6" ht="19.5" customHeight="1">
      <c r="A66" s="153" t="s">
        <v>48</v>
      </c>
      <c r="B66" s="151"/>
      <c r="C66" s="141">
        <v>10824586</v>
      </c>
      <c r="D66" s="142">
        <v>9272565</v>
      </c>
      <c r="E66" s="142">
        <v>20097151</v>
      </c>
      <c r="F66" s="143"/>
    </row>
  </sheetData>
  <mergeCells count="2">
    <mergeCell ref="A1:E1"/>
    <mergeCell ref="A2:B2"/>
  </mergeCells>
  <pageMargins left="0.70866141732283472" right="0.43307086614173229" top="0.6692913385826772" bottom="0.6692913385826772" header="0.31496062992125984" footer="0.31496062992125984"/>
  <pageSetup paperSize="9" scale="99" firstPageNumber="44" orientation="portrait" useFirstPageNumber="1" horizontalDpi="4294967294" verticalDpi="4294967294" r:id="rId1"/>
  <headerFooter>
    <oddFooter>&amp;L&amp;"Arial,Italic"&amp;9AISHE 2012-13&amp;CT-&amp;P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M153"/>
  <sheetViews>
    <sheetView view="pageBreakPreview" zoomScaleSheetLayoutView="100" workbookViewId="0">
      <selection activeCell="L1" sqref="L1:M1048576"/>
    </sheetView>
  </sheetViews>
  <sheetFormatPr defaultRowHeight="14.25"/>
  <cols>
    <col min="1" max="1" width="16.28515625" style="162" customWidth="1"/>
    <col min="2" max="2" width="23.7109375" style="155" customWidth="1"/>
    <col min="3" max="3" width="6.42578125" style="154" customWidth="1"/>
    <col min="4" max="4" width="8.5703125" style="154" customWidth="1"/>
    <col min="5" max="5" width="6.7109375" style="154" customWidth="1"/>
    <col min="6" max="6" width="7" style="154" customWidth="1"/>
    <col min="7" max="7" width="8.5703125" style="154" customWidth="1"/>
    <col min="8" max="8" width="6.7109375" style="154" customWidth="1"/>
    <col min="9" max="9" width="9.140625" style="154" customWidth="1"/>
    <col min="10" max="10" width="8.7109375" style="154" customWidth="1"/>
    <col min="11" max="11" width="9.7109375" style="154" customWidth="1"/>
    <col min="12" max="16384" width="9.140625" style="154"/>
  </cols>
  <sheetData>
    <row r="1" spans="1:13" ht="36.75" customHeight="1">
      <c r="A1" s="438" t="s">
        <v>388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</row>
    <row r="2" spans="1:13" s="155" customFormat="1" ht="16.5" customHeight="1">
      <c r="A2" s="444" t="s">
        <v>332</v>
      </c>
      <c r="B2" s="444"/>
      <c r="C2" s="445" t="s">
        <v>109</v>
      </c>
      <c r="D2" s="445"/>
      <c r="E2" s="445"/>
      <c r="F2" s="445" t="s">
        <v>110</v>
      </c>
      <c r="G2" s="445"/>
      <c r="H2" s="445"/>
      <c r="I2" s="445" t="s">
        <v>111</v>
      </c>
      <c r="J2" s="445"/>
      <c r="K2" s="445"/>
    </row>
    <row r="3" spans="1:13" s="155" customFormat="1" ht="16.5" customHeight="1">
      <c r="A3" s="444"/>
      <c r="B3" s="444"/>
      <c r="C3" s="156" t="s">
        <v>117</v>
      </c>
      <c r="D3" s="156" t="s">
        <v>118</v>
      </c>
      <c r="E3" s="156" t="s">
        <v>104</v>
      </c>
      <c r="F3" s="156" t="s">
        <v>117</v>
      </c>
      <c r="G3" s="156" t="s">
        <v>118</v>
      </c>
      <c r="H3" s="156" t="s">
        <v>104</v>
      </c>
      <c r="I3" s="156" t="s">
        <v>117</v>
      </c>
      <c r="J3" s="156" t="s">
        <v>118</v>
      </c>
      <c r="K3" s="156" t="s">
        <v>104</v>
      </c>
    </row>
    <row r="4" spans="1:13" ht="15.75" customHeight="1">
      <c r="A4" s="442" t="s">
        <v>53</v>
      </c>
      <c r="B4" s="157" t="s">
        <v>53</v>
      </c>
      <c r="C4" s="158">
        <v>2054</v>
      </c>
      <c r="D4" s="158">
        <v>1034</v>
      </c>
      <c r="E4" s="158">
        <v>3088</v>
      </c>
      <c r="F4" s="158">
        <v>20</v>
      </c>
      <c r="G4" s="158">
        <v>11</v>
      </c>
      <c r="H4" s="158">
        <v>31</v>
      </c>
      <c r="I4" s="158">
        <v>8970</v>
      </c>
      <c r="J4" s="158">
        <v>4134</v>
      </c>
      <c r="K4" s="158">
        <v>13104</v>
      </c>
      <c r="L4" s="159"/>
      <c r="M4" s="378"/>
    </row>
    <row r="5" spans="1:13" ht="15.75" customHeight="1">
      <c r="A5" s="443"/>
      <c r="B5" s="157" t="s">
        <v>389</v>
      </c>
      <c r="C5" s="158">
        <v>134</v>
      </c>
      <c r="D5" s="158">
        <v>56</v>
      </c>
      <c r="E5" s="158">
        <v>190</v>
      </c>
      <c r="F5" s="158">
        <v>8</v>
      </c>
      <c r="G5" s="158">
        <v>2</v>
      </c>
      <c r="H5" s="158">
        <v>10</v>
      </c>
      <c r="I5" s="158">
        <v>948</v>
      </c>
      <c r="J5" s="158">
        <v>481</v>
      </c>
      <c r="K5" s="158">
        <v>1429</v>
      </c>
      <c r="L5" s="159"/>
      <c r="M5" s="378"/>
    </row>
    <row r="6" spans="1:13" ht="15.75" customHeight="1">
      <c r="A6" s="443"/>
      <c r="B6" s="157" t="s">
        <v>390</v>
      </c>
      <c r="C6" s="158">
        <v>38</v>
      </c>
      <c r="D6" s="158">
        <v>34</v>
      </c>
      <c r="E6" s="158">
        <v>72</v>
      </c>
      <c r="F6" s="158">
        <v>0</v>
      </c>
      <c r="G6" s="158">
        <v>0</v>
      </c>
      <c r="H6" s="158">
        <v>0</v>
      </c>
      <c r="I6" s="158">
        <v>237</v>
      </c>
      <c r="J6" s="158">
        <v>142</v>
      </c>
      <c r="K6" s="158">
        <v>379</v>
      </c>
      <c r="L6" s="159"/>
      <c r="M6" s="378"/>
    </row>
    <row r="7" spans="1:13" ht="15.75" customHeight="1">
      <c r="A7" s="442"/>
      <c r="B7" s="157" t="s">
        <v>391</v>
      </c>
      <c r="C7" s="158">
        <v>10</v>
      </c>
      <c r="D7" s="158">
        <v>4</v>
      </c>
      <c r="E7" s="158">
        <v>14</v>
      </c>
      <c r="F7" s="158">
        <v>0</v>
      </c>
      <c r="G7" s="158">
        <v>0</v>
      </c>
      <c r="H7" s="158">
        <v>0</v>
      </c>
      <c r="I7" s="158">
        <v>24</v>
      </c>
      <c r="J7" s="158">
        <v>6</v>
      </c>
      <c r="K7" s="158">
        <v>30</v>
      </c>
      <c r="L7" s="159"/>
      <c r="M7" s="378"/>
    </row>
    <row r="8" spans="1:13" ht="15.75" customHeight="1">
      <c r="A8" s="442" t="s">
        <v>392</v>
      </c>
      <c r="B8" s="442"/>
      <c r="C8" s="160">
        <v>2236</v>
      </c>
      <c r="D8" s="160">
        <v>1128</v>
      </c>
      <c r="E8" s="160">
        <v>3364</v>
      </c>
      <c r="F8" s="160">
        <v>28</v>
      </c>
      <c r="G8" s="160">
        <v>13</v>
      </c>
      <c r="H8" s="160">
        <v>41</v>
      </c>
      <c r="I8" s="160">
        <v>10179</v>
      </c>
      <c r="J8" s="160">
        <v>4763</v>
      </c>
      <c r="K8" s="160">
        <v>14942</v>
      </c>
      <c r="L8" s="159"/>
      <c r="M8" s="378"/>
    </row>
    <row r="9" spans="1:13" ht="15.75" customHeight="1">
      <c r="A9" s="442" t="s">
        <v>375</v>
      </c>
      <c r="B9" s="442"/>
      <c r="C9" s="158">
        <v>1270</v>
      </c>
      <c r="D9" s="158">
        <v>1154</v>
      </c>
      <c r="E9" s="158">
        <v>2424</v>
      </c>
      <c r="F9" s="158">
        <v>302</v>
      </c>
      <c r="G9" s="158">
        <v>406</v>
      </c>
      <c r="H9" s="158">
        <v>708</v>
      </c>
      <c r="I9" s="158">
        <v>28413</v>
      </c>
      <c r="J9" s="158">
        <v>37198</v>
      </c>
      <c r="K9" s="158">
        <v>65611</v>
      </c>
      <c r="L9" s="159"/>
      <c r="M9" s="378"/>
    </row>
    <row r="10" spans="1:13" ht="15.75" customHeight="1">
      <c r="A10" s="442" t="s">
        <v>353</v>
      </c>
      <c r="B10" s="443"/>
      <c r="C10" s="158">
        <v>1595</v>
      </c>
      <c r="D10" s="158">
        <v>1361</v>
      </c>
      <c r="E10" s="158">
        <v>2956</v>
      </c>
      <c r="F10" s="158">
        <v>1154</v>
      </c>
      <c r="G10" s="158">
        <v>1897</v>
      </c>
      <c r="H10" s="158">
        <v>3051</v>
      </c>
      <c r="I10" s="158">
        <v>107351</v>
      </c>
      <c r="J10" s="158">
        <v>134276</v>
      </c>
      <c r="K10" s="158">
        <v>241627</v>
      </c>
      <c r="L10" s="159"/>
      <c r="M10" s="378"/>
    </row>
    <row r="11" spans="1:13" ht="15.75" customHeight="1">
      <c r="A11" s="442" t="s">
        <v>385</v>
      </c>
      <c r="B11" s="443"/>
      <c r="C11" s="158">
        <v>16</v>
      </c>
      <c r="D11" s="158">
        <v>15</v>
      </c>
      <c r="E11" s="158">
        <v>31</v>
      </c>
      <c r="F11" s="158">
        <v>33</v>
      </c>
      <c r="G11" s="158">
        <v>0</v>
      </c>
      <c r="H11" s="158">
        <v>33</v>
      </c>
      <c r="I11" s="158">
        <v>114</v>
      </c>
      <c r="J11" s="158">
        <v>104</v>
      </c>
      <c r="K11" s="158">
        <v>218</v>
      </c>
      <c r="L11" s="159"/>
      <c r="M11" s="378"/>
    </row>
    <row r="12" spans="1:13" ht="15.75" customHeight="1">
      <c r="A12" s="442" t="s">
        <v>69</v>
      </c>
      <c r="B12" s="443"/>
      <c r="C12" s="158">
        <v>37</v>
      </c>
      <c r="D12" s="158">
        <v>89</v>
      </c>
      <c r="E12" s="158">
        <v>126</v>
      </c>
      <c r="F12" s="158">
        <v>91</v>
      </c>
      <c r="G12" s="158">
        <v>101</v>
      </c>
      <c r="H12" s="158">
        <v>192</v>
      </c>
      <c r="I12" s="158">
        <v>2509</v>
      </c>
      <c r="J12" s="158">
        <v>3637</v>
      </c>
      <c r="K12" s="158">
        <v>6146</v>
      </c>
      <c r="L12" s="159"/>
      <c r="M12" s="378"/>
    </row>
    <row r="13" spans="1:13" ht="15.75" customHeight="1">
      <c r="A13" s="442" t="s">
        <v>384</v>
      </c>
      <c r="B13" s="443"/>
      <c r="C13" s="158">
        <v>30</v>
      </c>
      <c r="D13" s="158">
        <v>9</v>
      </c>
      <c r="E13" s="158">
        <v>39</v>
      </c>
      <c r="F13" s="158">
        <v>55</v>
      </c>
      <c r="G13" s="158">
        <v>2</v>
      </c>
      <c r="H13" s="158">
        <v>57</v>
      </c>
      <c r="I13" s="158">
        <v>1479</v>
      </c>
      <c r="J13" s="158">
        <v>730</v>
      </c>
      <c r="K13" s="158">
        <v>2209</v>
      </c>
      <c r="L13" s="159"/>
      <c r="M13" s="378"/>
    </row>
    <row r="14" spans="1:13" ht="15.75" customHeight="1">
      <c r="A14" s="442" t="s">
        <v>380</v>
      </c>
      <c r="B14" s="443"/>
      <c r="C14" s="158">
        <v>42</v>
      </c>
      <c r="D14" s="158">
        <v>11</v>
      </c>
      <c r="E14" s="158">
        <v>53</v>
      </c>
      <c r="F14" s="158">
        <v>12</v>
      </c>
      <c r="G14" s="158">
        <v>12</v>
      </c>
      <c r="H14" s="158">
        <v>24</v>
      </c>
      <c r="I14" s="158">
        <v>515</v>
      </c>
      <c r="J14" s="158">
        <v>581</v>
      </c>
      <c r="K14" s="158">
        <v>1096</v>
      </c>
      <c r="L14" s="159"/>
      <c r="M14" s="378"/>
    </row>
    <row r="15" spans="1:13" ht="15.75" customHeight="1">
      <c r="A15" s="442" t="s">
        <v>354</v>
      </c>
      <c r="B15" s="443"/>
      <c r="C15" s="158">
        <v>1190</v>
      </c>
      <c r="D15" s="158">
        <v>1923</v>
      </c>
      <c r="E15" s="158">
        <v>3113</v>
      </c>
      <c r="F15" s="158">
        <v>703</v>
      </c>
      <c r="G15" s="158">
        <v>866</v>
      </c>
      <c r="H15" s="158">
        <v>1569</v>
      </c>
      <c r="I15" s="158">
        <v>52654</v>
      </c>
      <c r="J15" s="158">
        <v>72378</v>
      </c>
      <c r="K15" s="158">
        <v>125032</v>
      </c>
      <c r="L15" s="159"/>
      <c r="M15" s="378"/>
    </row>
    <row r="16" spans="1:13" ht="15.75" customHeight="1">
      <c r="A16" s="442" t="s">
        <v>334</v>
      </c>
      <c r="B16" s="157" t="s">
        <v>337</v>
      </c>
      <c r="C16" s="158">
        <v>1078</v>
      </c>
      <c r="D16" s="158">
        <v>570</v>
      </c>
      <c r="E16" s="158">
        <v>1648</v>
      </c>
      <c r="F16" s="158">
        <v>3</v>
      </c>
      <c r="G16" s="158">
        <v>3</v>
      </c>
      <c r="H16" s="158">
        <v>6</v>
      </c>
      <c r="I16" s="158">
        <v>24106</v>
      </c>
      <c r="J16" s="158">
        <v>23487</v>
      </c>
      <c r="K16" s="158">
        <v>47593</v>
      </c>
      <c r="L16" s="159"/>
      <c r="M16" s="378"/>
    </row>
    <row r="17" spans="1:13" ht="15.75" customHeight="1">
      <c r="A17" s="443"/>
      <c r="B17" s="157" t="s">
        <v>335</v>
      </c>
      <c r="C17" s="158">
        <v>874</v>
      </c>
      <c r="D17" s="158">
        <v>421</v>
      </c>
      <c r="E17" s="158">
        <v>1295</v>
      </c>
      <c r="F17" s="158">
        <v>0</v>
      </c>
      <c r="G17" s="158">
        <v>0</v>
      </c>
      <c r="H17" s="158">
        <v>0</v>
      </c>
      <c r="I17" s="158">
        <v>22482</v>
      </c>
      <c r="J17" s="158">
        <v>17887</v>
      </c>
      <c r="K17" s="158">
        <v>40369</v>
      </c>
      <c r="L17" s="159"/>
      <c r="M17" s="378"/>
    </row>
    <row r="18" spans="1:13" ht="15.75" customHeight="1">
      <c r="A18" s="443"/>
      <c r="B18" s="157" t="s">
        <v>340</v>
      </c>
      <c r="C18" s="158">
        <v>4441</v>
      </c>
      <c r="D18" s="158">
        <v>2285</v>
      </c>
      <c r="E18" s="158">
        <v>6726</v>
      </c>
      <c r="F18" s="158">
        <v>15</v>
      </c>
      <c r="G18" s="158">
        <v>19</v>
      </c>
      <c r="H18" s="158">
        <v>34</v>
      </c>
      <c r="I18" s="158">
        <v>22560</v>
      </c>
      <c r="J18" s="158">
        <v>11446</v>
      </c>
      <c r="K18" s="158">
        <v>34006</v>
      </c>
      <c r="L18" s="159"/>
      <c r="M18" s="378"/>
    </row>
    <row r="19" spans="1:13" ht="15.75" customHeight="1">
      <c r="A19" s="443"/>
      <c r="B19" s="157" t="s">
        <v>336</v>
      </c>
      <c r="C19" s="158">
        <v>1793</v>
      </c>
      <c r="D19" s="158">
        <v>125</v>
      </c>
      <c r="E19" s="158">
        <v>1918</v>
      </c>
      <c r="F19" s="158">
        <v>0</v>
      </c>
      <c r="G19" s="158">
        <v>0</v>
      </c>
      <c r="H19" s="158">
        <v>0</v>
      </c>
      <c r="I19" s="158">
        <v>20858</v>
      </c>
      <c r="J19" s="158">
        <v>2078</v>
      </c>
      <c r="K19" s="158">
        <v>22936</v>
      </c>
      <c r="L19" s="159"/>
      <c r="M19" s="378"/>
    </row>
    <row r="20" spans="1:13" ht="15.75" customHeight="1">
      <c r="A20" s="443"/>
      <c r="B20" s="157" t="s">
        <v>338</v>
      </c>
      <c r="C20" s="158">
        <v>1187</v>
      </c>
      <c r="D20" s="158">
        <v>362</v>
      </c>
      <c r="E20" s="158">
        <v>1549</v>
      </c>
      <c r="F20" s="158">
        <v>0</v>
      </c>
      <c r="G20" s="158">
        <v>0</v>
      </c>
      <c r="H20" s="158">
        <v>0</v>
      </c>
      <c r="I20" s="158">
        <v>12923</v>
      </c>
      <c r="J20" s="158">
        <v>6983</v>
      </c>
      <c r="K20" s="158">
        <v>19906</v>
      </c>
      <c r="L20" s="159"/>
      <c r="M20" s="378"/>
    </row>
    <row r="21" spans="1:13" ht="15.75" customHeight="1">
      <c r="A21" s="443"/>
      <c r="B21" s="157" t="s">
        <v>339</v>
      </c>
      <c r="C21" s="158">
        <v>1223</v>
      </c>
      <c r="D21" s="158">
        <v>413</v>
      </c>
      <c r="E21" s="158">
        <v>1636</v>
      </c>
      <c r="F21" s="158">
        <v>0</v>
      </c>
      <c r="G21" s="158">
        <v>0</v>
      </c>
      <c r="H21" s="158">
        <v>0</v>
      </c>
      <c r="I21" s="158">
        <v>11185</v>
      </c>
      <c r="J21" s="158">
        <v>4351</v>
      </c>
      <c r="K21" s="158">
        <v>15536</v>
      </c>
      <c r="L21" s="159"/>
      <c r="M21" s="378"/>
    </row>
    <row r="22" spans="1:13" ht="15.75" customHeight="1">
      <c r="A22" s="443"/>
      <c r="B22" s="157" t="s">
        <v>341</v>
      </c>
      <c r="C22" s="158">
        <v>69</v>
      </c>
      <c r="D22" s="158">
        <v>58</v>
      </c>
      <c r="E22" s="158">
        <v>127</v>
      </c>
      <c r="F22" s="158">
        <v>30</v>
      </c>
      <c r="G22" s="158">
        <v>42</v>
      </c>
      <c r="H22" s="158">
        <v>72</v>
      </c>
      <c r="I22" s="158">
        <v>3272</v>
      </c>
      <c r="J22" s="158">
        <v>2554</v>
      </c>
      <c r="K22" s="158">
        <v>5826</v>
      </c>
      <c r="L22" s="159"/>
      <c r="M22" s="378"/>
    </row>
    <row r="23" spans="1:13" ht="15.75" customHeight="1">
      <c r="A23" s="443"/>
      <c r="B23" s="157" t="s">
        <v>343</v>
      </c>
      <c r="C23" s="158">
        <v>509</v>
      </c>
      <c r="D23" s="158">
        <v>198</v>
      </c>
      <c r="E23" s="158">
        <v>707</v>
      </c>
      <c r="F23" s="158">
        <v>0</v>
      </c>
      <c r="G23" s="158">
        <v>0</v>
      </c>
      <c r="H23" s="158">
        <v>0</v>
      </c>
      <c r="I23" s="158">
        <v>1841</v>
      </c>
      <c r="J23" s="158">
        <v>896</v>
      </c>
      <c r="K23" s="158">
        <v>2737</v>
      </c>
      <c r="L23" s="159"/>
      <c r="M23" s="378"/>
    </row>
    <row r="24" spans="1:13" ht="15.75" customHeight="1">
      <c r="A24" s="443"/>
      <c r="B24" s="157" t="s">
        <v>342</v>
      </c>
      <c r="C24" s="158">
        <v>108</v>
      </c>
      <c r="D24" s="158">
        <v>69</v>
      </c>
      <c r="E24" s="158">
        <v>177</v>
      </c>
      <c r="F24" s="158">
        <v>0</v>
      </c>
      <c r="G24" s="158">
        <v>0</v>
      </c>
      <c r="H24" s="158">
        <v>0</v>
      </c>
      <c r="I24" s="158">
        <v>1025</v>
      </c>
      <c r="J24" s="158">
        <v>923</v>
      </c>
      <c r="K24" s="158">
        <v>1948</v>
      </c>
      <c r="L24" s="159"/>
      <c r="M24" s="378"/>
    </row>
    <row r="25" spans="1:13" ht="15.75" customHeight="1">
      <c r="A25" s="443"/>
      <c r="B25" s="157" t="s">
        <v>345</v>
      </c>
      <c r="C25" s="158">
        <v>196</v>
      </c>
      <c r="D25" s="158">
        <v>50</v>
      </c>
      <c r="E25" s="158">
        <v>246</v>
      </c>
      <c r="F25" s="158">
        <v>0</v>
      </c>
      <c r="G25" s="158">
        <v>0</v>
      </c>
      <c r="H25" s="158">
        <v>0</v>
      </c>
      <c r="I25" s="158">
        <v>716</v>
      </c>
      <c r="J25" s="158">
        <v>343</v>
      </c>
      <c r="K25" s="158">
        <v>1059</v>
      </c>
      <c r="L25" s="159"/>
      <c r="M25" s="378"/>
    </row>
    <row r="26" spans="1:13" ht="15.75" customHeight="1">
      <c r="A26" s="443"/>
      <c r="B26" s="157" t="s">
        <v>346</v>
      </c>
      <c r="C26" s="158">
        <v>381</v>
      </c>
      <c r="D26" s="158">
        <v>90</v>
      </c>
      <c r="E26" s="158">
        <v>471</v>
      </c>
      <c r="F26" s="158">
        <v>0</v>
      </c>
      <c r="G26" s="158">
        <v>0</v>
      </c>
      <c r="H26" s="158">
        <v>0</v>
      </c>
      <c r="I26" s="158">
        <v>920</v>
      </c>
      <c r="J26" s="158">
        <v>87</v>
      </c>
      <c r="K26" s="158">
        <v>1007</v>
      </c>
      <c r="L26" s="159"/>
      <c r="M26" s="378"/>
    </row>
    <row r="27" spans="1:13" ht="15.75" customHeight="1">
      <c r="A27" s="443"/>
      <c r="B27" s="157" t="s">
        <v>351</v>
      </c>
      <c r="C27" s="158">
        <v>0</v>
      </c>
      <c r="D27" s="158">
        <v>0</v>
      </c>
      <c r="E27" s="158">
        <v>0</v>
      </c>
      <c r="F27" s="158">
        <v>0</v>
      </c>
      <c r="G27" s="158">
        <v>0</v>
      </c>
      <c r="H27" s="158">
        <v>0</v>
      </c>
      <c r="I27" s="158">
        <v>309</v>
      </c>
      <c r="J27" s="158">
        <v>259</v>
      </c>
      <c r="K27" s="158">
        <v>568</v>
      </c>
      <c r="L27" s="159"/>
      <c r="M27" s="378"/>
    </row>
    <row r="28" spans="1:13" ht="15.75" customHeight="1">
      <c r="A28" s="443"/>
      <c r="B28" s="157" t="s">
        <v>344</v>
      </c>
      <c r="C28" s="158">
        <v>116</v>
      </c>
      <c r="D28" s="158">
        <v>11</v>
      </c>
      <c r="E28" s="158">
        <v>127</v>
      </c>
      <c r="F28" s="158">
        <v>0</v>
      </c>
      <c r="G28" s="158">
        <v>0</v>
      </c>
      <c r="H28" s="158">
        <v>0</v>
      </c>
      <c r="I28" s="158">
        <v>267</v>
      </c>
      <c r="J28" s="158">
        <v>50</v>
      </c>
      <c r="K28" s="158">
        <v>317</v>
      </c>
      <c r="L28" s="159"/>
      <c r="M28" s="378"/>
    </row>
    <row r="29" spans="1:13" ht="15.75" customHeight="1">
      <c r="A29" s="443"/>
      <c r="B29" s="157" t="s">
        <v>347</v>
      </c>
      <c r="C29" s="158">
        <v>4</v>
      </c>
      <c r="D29" s="158">
        <v>9</v>
      </c>
      <c r="E29" s="158">
        <v>13</v>
      </c>
      <c r="F29" s="158">
        <v>0</v>
      </c>
      <c r="G29" s="158">
        <v>0</v>
      </c>
      <c r="H29" s="158">
        <v>0</v>
      </c>
      <c r="I29" s="158">
        <v>151</v>
      </c>
      <c r="J29" s="158">
        <v>157</v>
      </c>
      <c r="K29" s="158">
        <v>308</v>
      </c>
      <c r="L29" s="159"/>
      <c r="M29" s="378"/>
    </row>
    <row r="30" spans="1:13" ht="15.75" customHeight="1">
      <c r="A30" s="443"/>
      <c r="B30" s="157" t="s">
        <v>348</v>
      </c>
      <c r="C30" s="158">
        <v>40</v>
      </c>
      <c r="D30" s="158">
        <v>11</v>
      </c>
      <c r="E30" s="158">
        <v>51</v>
      </c>
      <c r="F30" s="158">
        <v>0</v>
      </c>
      <c r="G30" s="158">
        <v>0</v>
      </c>
      <c r="H30" s="158">
        <v>0</v>
      </c>
      <c r="I30" s="158">
        <v>132</v>
      </c>
      <c r="J30" s="158">
        <v>17</v>
      </c>
      <c r="K30" s="158">
        <v>149</v>
      </c>
      <c r="L30" s="159"/>
      <c r="M30" s="378"/>
    </row>
    <row r="31" spans="1:13" ht="15.75" customHeight="1">
      <c r="A31" s="443"/>
      <c r="B31" s="157" t="s">
        <v>350</v>
      </c>
      <c r="C31" s="158">
        <v>12</v>
      </c>
      <c r="D31" s="158">
        <v>21</v>
      </c>
      <c r="E31" s="158">
        <v>33</v>
      </c>
      <c r="F31" s="158">
        <v>0</v>
      </c>
      <c r="G31" s="158">
        <v>0</v>
      </c>
      <c r="H31" s="158">
        <v>0</v>
      </c>
      <c r="I31" s="158">
        <v>69</v>
      </c>
      <c r="J31" s="158">
        <v>24</v>
      </c>
      <c r="K31" s="158">
        <v>93</v>
      </c>
      <c r="L31" s="159"/>
      <c r="M31" s="378"/>
    </row>
    <row r="32" spans="1:13" ht="15.75" customHeight="1">
      <c r="A32" s="443"/>
      <c r="B32" s="157" t="s">
        <v>349</v>
      </c>
      <c r="C32" s="158">
        <v>0</v>
      </c>
      <c r="D32" s="158">
        <v>0</v>
      </c>
      <c r="E32" s="158">
        <v>0</v>
      </c>
      <c r="F32" s="158">
        <v>0</v>
      </c>
      <c r="G32" s="158">
        <v>0</v>
      </c>
      <c r="H32" s="158">
        <v>0</v>
      </c>
      <c r="I32" s="158">
        <v>57</v>
      </c>
      <c r="J32" s="158">
        <v>10</v>
      </c>
      <c r="K32" s="158">
        <v>67</v>
      </c>
      <c r="L32" s="159"/>
      <c r="M32" s="378"/>
    </row>
    <row r="33" spans="1:13" ht="15.75" customHeight="1">
      <c r="A33" s="442"/>
      <c r="B33" s="157" t="s">
        <v>393</v>
      </c>
      <c r="C33" s="158">
        <v>0</v>
      </c>
      <c r="D33" s="158">
        <v>0</v>
      </c>
      <c r="E33" s="158">
        <v>0</v>
      </c>
      <c r="F33" s="158">
        <v>0</v>
      </c>
      <c r="G33" s="158">
        <v>0</v>
      </c>
      <c r="H33" s="158">
        <v>0</v>
      </c>
      <c r="I33" s="158">
        <v>16</v>
      </c>
      <c r="J33" s="158">
        <v>2</v>
      </c>
      <c r="K33" s="158">
        <v>18</v>
      </c>
      <c r="L33" s="159"/>
      <c r="M33" s="378"/>
    </row>
    <row r="34" spans="1:13" ht="15.75" customHeight="1">
      <c r="A34" s="442" t="s">
        <v>352</v>
      </c>
      <c r="B34" s="442"/>
      <c r="C34" s="160">
        <v>12031</v>
      </c>
      <c r="D34" s="160">
        <v>4693</v>
      </c>
      <c r="E34" s="160">
        <v>16724</v>
      </c>
      <c r="F34" s="160">
        <v>48</v>
      </c>
      <c r="G34" s="160">
        <v>64</v>
      </c>
      <c r="H34" s="160">
        <v>112</v>
      </c>
      <c r="I34" s="160">
        <v>122889</v>
      </c>
      <c r="J34" s="160">
        <v>71554</v>
      </c>
      <c r="K34" s="160">
        <v>194443</v>
      </c>
      <c r="L34" s="159"/>
      <c r="M34" s="378"/>
    </row>
    <row r="35" spans="1:13" ht="15.75" customHeight="1">
      <c r="A35" s="442" t="s">
        <v>378</v>
      </c>
      <c r="B35" s="442"/>
      <c r="C35" s="158">
        <v>0</v>
      </c>
      <c r="D35" s="158">
        <v>10</v>
      </c>
      <c r="E35" s="158">
        <v>10</v>
      </c>
      <c r="F35" s="158">
        <v>6</v>
      </c>
      <c r="G35" s="158">
        <v>16</v>
      </c>
      <c r="H35" s="158">
        <v>22</v>
      </c>
      <c r="I35" s="158">
        <v>123</v>
      </c>
      <c r="J35" s="158">
        <v>1112</v>
      </c>
      <c r="K35" s="158">
        <v>1235</v>
      </c>
      <c r="L35" s="159"/>
      <c r="M35" s="378"/>
    </row>
    <row r="36" spans="1:13" ht="15.75" customHeight="1">
      <c r="A36" s="442" t="s">
        <v>54</v>
      </c>
      <c r="B36" s="443"/>
      <c r="C36" s="158">
        <v>401</v>
      </c>
      <c r="D36" s="158">
        <v>571</v>
      </c>
      <c r="E36" s="158">
        <v>972</v>
      </c>
      <c r="F36" s="158">
        <v>162</v>
      </c>
      <c r="G36" s="158">
        <v>310</v>
      </c>
      <c r="H36" s="158">
        <v>472</v>
      </c>
      <c r="I36" s="158">
        <v>2686</v>
      </c>
      <c r="J36" s="158">
        <v>3110</v>
      </c>
      <c r="K36" s="158">
        <v>5796</v>
      </c>
      <c r="L36" s="159"/>
      <c r="M36" s="378"/>
    </row>
    <row r="37" spans="1:13" ht="15.75" customHeight="1">
      <c r="A37" s="442" t="s">
        <v>381</v>
      </c>
      <c r="B37" s="443"/>
      <c r="C37" s="158">
        <v>173</v>
      </c>
      <c r="D37" s="158">
        <v>97</v>
      </c>
      <c r="E37" s="158">
        <v>270</v>
      </c>
      <c r="F37" s="158">
        <v>0</v>
      </c>
      <c r="G37" s="158">
        <v>6</v>
      </c>
      <c r="H37" s="158">
        <v>6</v>
      </c>
      <c r="I37" s="158">
        <v>391</v>
      </c>
      <c r="J37" s="158">
        <v>345</v>
      </c>
      <c r="K37" s="158">
        <v>736</v>
      </c>
      <c r="L37" s="159"/>
      <c r="M37" s="378"/>
    </row>
    <row r="38" spans="1:13" ht="15.75" customHeight="1">
      <c r="A38" s="442" t="s">
        <v>372</v>
      </c>
      <c r="B38" s="157" t="s">
        <v>394</v>
      </c>
      <c r="C38" s="158">
        <v>1043</v>
      </c>
      <c r="D38" s="158">
        <v>1173</v>
      </c>
      <c r="E38" s="158">
        <v>2216</v>
      </c>
      <c r="F38" s="158">
        <v>709</v>
      </c>
      <c r="G38" s="158">
        <v>957</v>
      </c>
      <c r="H38" s="158">
        <v>1666</v>
      </c>
      <c r="I38" s="158">
        <v>56605</v>
      </c>
      <c r="J38" s="158">
        <v>92378</v>
      </c>
      <c r="K38" s="158">
        <v>148983</v>
      </c>
      <c r="L38" s="159"/>
      <c r="M38" s="378"/>
    </row>
    <row r="39" spans="1:13" ht="15.75" customHeight="1">
      <c r="A39" s="443"/>
      <c r="B39" s="157" t="s">
        <v>395</v>
      </c>
      <c r="C39" s="158">
        <v>407</v>
      </c>
      <c r="D39" s="158">
        <v>129</v>
      </c>
      <c r="E39" s="158">
        <v>536</v>
      </c>
      <c r="F39" s="158">
        <v>114</v>
      </c>
      <c r="G39" s="158">
        <v>83</v>
      </c>
      <c r="H39" s="158">
        <v>197</v>
      </c>
      <c r="I39" s="158">
        <v>1717</v>
      </c>
      <c r="J39" s="158">
        <v>1081</v>
      </c>
      <c r="K39" s="158">
        <v>2798</v>
      </c>
      <c r="L39" s="159"/>
      <c r="M39" s="378"/>
    </row>
    <row r="40" spans="1:13" ht="15.75" customHeight="1">
      <c r="A40" s="443"/>
      <c r="B40" s="157" t="s">
        <v>396</v>
      </c>
      <c r="C40" s="158">
        <v>36</v>
      </c>
      <c r="D40" s="158">
        <v>43</v>
      </c>
      <c r="E40" s="158">
        <v>79</v>
      </c>
      <c r="F40" s="158">
        <v>3</v>
      </c>
      <c r="G40" s="158">
        <v>1</v>
      </c>
      <c r="H40" s="158">
        <v>4</v>
      </c>
      <c r="I40" s="158">
        <v>117</v>
      </c>
      <c r="J40" s="158">
        <v>226</v>
      </c>
      <c r="K40" s="158">
        <v>343</v>
      </c>
      <c r="L40" s="159"/>
      <c r="M40" s="378"/>
    </row>
    <row r="41" spans="1:13" ht="15.75" customHeight="1">
      <c r="A41" s="443"/>
      <c r="B41" s="157" t="s">
        <v>397</v>
      </c>
      <c r="C41" s="158">
        <v>13</v>
      </c>
      <c r="D41" s="158">
        <v>16</v>
      </c>
      <c r="E41" s="158">
        <v>29</v>
      </c>
      <c r="F41" s="158">
        <v>0</v>
      </c>
      <c r="G41" s="158">
        <v>1</v>
      </c>
      <c r="H41" s="158">
        <v>1</v>
      </c>
      <c r="I41" s="158">
        <v>106</v>
      </c>
      <c r="J41" s="158">
        <v>127</v>
      </c>
      <c r="K41" s="158">
        <v>233</v>
      </c>
      <c r="L41" s="159"/>
      <c r="M41" s="378"/>
    </row>
    <row r="42" spans="1:13" ht="15.75" customHeight="1">
      <c r="A42" s="442"/>
      <c r="B42" s="157" t="s">
        <v>398</v>
      </c>
      <c r="C42" s="158">
        <v>22</v>
      </c>
      <c r="D42" s="158">
        <v>11</v>
      </c>
      <c r="E42" s="158">
        <v>33</v>
      </c>
      <c r="F42" s="158">
        <v>0</v>
      </c>
      <c r="G42" s="158">
        <v>0</v>
      </c>
      <c r="H42" s="158">
        <v>0</v>
      </c>
      <c r="I42" s="158">
        <v>57</v>
      </c>
      <c r="J42" s="158">
        <v>42</v>
      </c>
      <c r="K42" s="158">
        <v>99</v>
      </c>
      <c r="L42" s="159"/>
      <c r="M42" s="378"/>
    </row>
    <row r="43" spans="1:13" ht="15.75" customHeight="1">
      <c r="A43" s="442" t="s">
        <v>399</v>
      </c>
      <c r="B43" s="442"/>
      <c r="C43" s="160">
        <v>1521</v>
      </c>
      <c r="D43" s="160">
        <v>1372</v>
      </c>
      <c r="E43" s="160">
        <v>2893</v>
      </c>
      <c r="F43" s="160">
        <v>826</v>
      </c>
      <c r="G43" s="160">
        <v>1042</v>
      </c>
      <c r="H43" s="160">
        <v>1868</v>
      </c>
      <c r="I43" s="160">
        <v>58602</v>
      </c>
      <c r="J43" s="160">
        <v>93854</v>
      </c>
      <c r="K43" s="160">
        <v>152456</v>
      </c>
      <c r="L43" s="159"/>
      <c r="M43" s="378"/>
    </row>
    <row r="44" spans="1:13" ht="15.75" customHeight="1">
      <c r="A44" s="442" t="s">
        <v>387</v>
      </c>
      <c r="B44" s="442"/>
      <c r="C44" s="158">
        <v>25</v>
      </c>
      <c r="D44" s="158">
        <v>44</v>
      </c>
      <c r="E44" s="158">
        <v>69</v>
      </c>
      <c r="F44" s="158">
        <v>23</v>
      </c>
      <c r="G44" s="158">
        <v>34</v>
      </c>
      <c r="H44" s="158">
        <v>57</v>
      </c>
      <c r="I44" s="158">
        <v>195</v>
      </c>
      <c r="J44" s="158">
        <v>233</v>
      </c>
      <c r="K44" s="158">
        <v>428</v>
      </c>
      <c r="L44" s="159"/>
      <c r="M44" s="378"/>
    </row>
    <row r="45" spans="1:13" ht="15.75" customHeight="1">
      <c r="A45" s="442" t="s">
        <v>373</v>
      </c>
      <c r="B45" s="157" t="s">
        <v>373</v>
      </c>
      <c r="C45" s="158">
        <v>27</v>
      </c>
      <c r="D45" s="158">
        <v>541</v>
      </c>
      <c r="E45" s="158">
        <v>568</v>
      </c>
      <c r="F45" s="158">
        <v>0</v>
      </c>
      <c r="G45" s="158">
        <v>52</v>
      </c>
      <c r="H45" s="158">
        <v>52</v>
      </c>
      <c r="I45" s="158">
        <v>286</v>
      </c>
      <c r="J45" s="158">
        <v>4657</v>
      </c>
      <c r="K45" s="158">
        <v>4943</v>
      </c>
      <c r="L45" s="159"/>
      <c r="M45" s="378"/>
    </row>
    <row r="46" spans="1:13" ht="15.75" customHeight="1">
      <c r="A46" s="443"/>
      <c r="B46" s="157" t="s">
        <v>400</v>
      </c>
      <c r="C46" s="158">
        <v>7</v>
      </c>
      <c r="D46" s="158">
        <v>52</v>
      </c>
      <c r="E46" s="158">
        <v>59</v>
      </c>
      <c r="F46" s="158">
        <v>0</v>
      </c>
      <c r="G46" s="158">
        <v>23</v>
      </c>
      <c r="H46" s="158">
        <v>23</v>
      </c>
      <c r="I46" s="158">
        <v>92</v>
      </c>
      <c r="J46" s="158">
        <v>1128</v>
      </c>
      <c r="K46" s="158">
        <v>1220</v>
      </c>
      <c r="L46" s="159"/>
      <c r="M46" s="378"/>
    </row>
    <row r="47" spans="1:13" ht="15.75" customHeight="1">
      <c r="A47" s="442"/>
      <c r="B47" s="157" t="s">
        <v>347</v>
      </c>
      <c r="C47" s="158">
        <v>3</v>
      </c>
      <c r="D47" s="158">
        <v>3</v>
      </c>
      <c r="E47" s="158">
        <v>6</v>
      </c>
      <c r="F47" s="158">
        <v>0</v>
      </c>
      <c r="G47" s="158">
        <v>8</v>
      </c>
      <c r="H47" s="158">
        <v>8</v>
      </c>
      <c r="I47" s="158">
        <v>228</v>
      </c>
      <c r="J47" s="158">
        <v>461</v>
      </c>
      <c r="K47" s="158">
        <v>689</v>
      </c>
      <c r="L47" s="159"/>
      <c r="M47" s="159"/>
    </row>
    <row r="48" spans="1:13" ht="15.75" customHeight="1">
      <c r="A48" s="442" t="s">
        <v>401</v>
      </c>
      <c r="B48" s="442"/>
      <c r="C48" s="160">
        <v>37</v>
      </c>
      <c r="D48" s="160">
        <v>596</v>
      </c>
      <c r="E48" s="160">
        <v>633</v>
      </c>
      <c r="F48" s="160">
        <v>0</v>
      </c>
      <c r="G48" s="160">
        <v>83</v>
      </c>
      <c r="H48" s="160">
        <v>83</v>
      </c>
      <c r="I48" s="160">
        <v>606</v>
      </c>
      <c r="J48" s="160">
        <v>6246</v>
      </c>
      <c r="K48" s="160">
        <v>6852</v>
      </c>
      <c r="L48" s="159"/>
      <c r="M48" s="159"/>
    </row>
    <row r="49" spans="1:13" ht="15.75" customHeight="1">
      <c r="A49" s="442" t="s">
        <v>402</v>
      </c>
      <c r="B49" s="157" t="s">
        <v>403</v>
      </c>
      <c r="C49" s="158">
        <v>868</v>
      </c>
      <c r="D49" s="158">
        <v>999</v>
      </c>
      <c r="E49" s="158">
        <v>1867</v>
      </c>
      <c r="F49" s="158">
        <v>241</v>
      </c>
      <c r="G49" s="158">
        <v>376</v>
      </c>
      <c r="H49" s="158">
        <v>617</v>
      </c>
      <c r="I49" s="158">
        <v>32119</v>
      </c>
      <c r="J49" s="158">
        <v>54376</v>
      </c>
      <c r="K49" s="158">
        <v>86495</v>
      </c>
      <c r="L49" s="159"/>
      <c r="M49" s="159"/>
    </row>
    <row r="50" spans="1:13" ht="15.75" customHeight="1">
      <c r="A50" s="443"/>
      <c r="B50" s="157" t="s">
        <v>404</v>
      </c>
      <c r="C50" s="158">
        <v>318</v>
      </c>
      <c r="D50" s="158">
        <v>279</v>
      </c>
      <c r="E50" s="158">
        <v>597</v>
      </c>
      <c r="F50" s="158">
        <v>166</v>
      </c>
      <c r="G50" s="158">
        <v>187</v>
      </c>
      <c r="H50" s="158">
        <v>353</v>
      </c>
      <c r="I50" s="158">
        <v>16429</v>
      </c>
      <c r="J50" s="158">
        <v>25307</v>
      </c>
      <c r="K50" s="158">
        <v>41736</v>
      </c>
      <c r="L50" s="159"/>
      <c r="M50" s="159"/>
    </row>
    <row r="51" spans="1:13" ht="15.75" customHeight="1">
      <c r="A51" s="443"/>
      <c r="B51" s="157" t="s">
        <v>405</v>
      </c>
      <c r="C51" s="158">
        <v>314</v>
      </c>
      <c r="D51" s="158">
        <v>433</v>
      </c>
      <c r="E51" s="158">
        <v>747</v>
      </c>
      <c r="F51" s="158">
        <v>404</v>
      </c>
      <c r="G51" s="158">
        <v>669</v>
      </c>
      <c r="H51" s="158">
        <v>1073</v>
      </c>
      <c r="I51" s="158">
        <v>8264</v>
      </c>
      <c r="J51" s="158">
        <v>23264</v>
      </c>
      <c r="K51" s="158">
        <v>31528</v>
      </c>
      <c r="L51" s="159"/>
      <c r="M51" s="159"/>
    </row>
    <row r="52" spans="1:13" ht="15.75" customHeight="1">
      <c r="A52" s="443"/>
      <c r="B52" s="157" t="s">
        <v>406</v>
      </c>
      <c r="C52" s="158">
        <v>90</v>
      </c>
      <c r="D52" s="158">
        <v>54</v>
      </c>
      <c r="E52" s="158">
        <v>144</v>
      </c>
      <c r="F52" s="158">
        <v>79</v>
      </c>
      <c r="G52" s="158">
        <v>77</v>
      </c>
      <c r="H52" s="158">
        <v>156</v>
      </c>
      <c r="I52" s="158">
        <v>11454</v>
      </c>
      <c r="J52" s="158">
        <v>16177</v>
      </c>
      <c r="K52" s="158">
        <v>27631</v>
      </c>
      <c r="L52" s="159"/>
      <c r="M52" s="159"/>
    </row>
    <row r="53" spans="1:13" ht="15.75" customHeight="1">
      <c r="A53" s="443"/>
      <c r="B53" s="157" t="s">
        <v>407</v>
      </c>
      <c r="C53" s="158">
        <v>203</v>
      </c>
      <c r="D53" s="158">
        <v>115</v>
      </c>
      <c r="E53" s="158">
        <v>318</v>
      </c>
      <c r="F53" s="158">
        <v>56</v>
      </c>
      <c r="G53" s="158">
        <v>23</v>
      </c>
      <c r="H53" s="158">
        <v>79</v>
      </c>
      <c r="I53" s="158">
        <v>9893</v>
      </c>
      <c r="J53" s="158">
        <v>13124</v>
      </c>
      <c r="K53" s="158">
        <v>23017</v>
      </c>
      <c r="L53" s="159"/>
      <c r="M53" s="159"/>
    </row>
    <row r="54" spans="1:13" ht="15.75" customHeight="1">
      <c r="A54" s="443"/>
      <c r="B54" s="157" t="s">
        <v>63</v>
      </c>
      <c r="C54" s="158">
        <v>467</v>
      </c>
      <c r="D54" s="158">
        <v>382</v>
      </c>
      <c r="E54" s="158">
        <v>849</v>
      </c>
      <c r="F54" s="158">
        <v>132</v>
      </c>
      <c r="G54" s="158">
        <v>114</v>
      </c>
      <c r="H54" s="158">
        <v>246</v>
      </c>
      <c r="I54" s="158">
        <v>8568</v>
      </c>
      <c r="J54" s="158">
        <v>12374</v>
      </c>
      <c r="K54" s="158">
        <v>20942</v>
      </c>
      <c r="L54" s="159"/>
      <c r="M54" s="159"/>
    </row>
    <row r="55" spans="1:13" ht="15.75" customHeight="1">
      <c r="A55" s="443"/>
      <c r="B55" s="157" t="s">
        <v>408</v>
      </c>
      <c r="C55" s="158">
        <v>142</v>
      </c>
      <c r="D55" s="158">
        <v>114</v>
      </c>
      <c r="E55" s="158">
        <v>256</v>
      </c>
      <c r="F55" s="158">
        <v>30</v>
      </c>
      <c r="G55" s="158">
        <v>23</v>
      </c>
      <c r="H55" s="158">
        <v>53</v>
      </c>
      <c r="I55" s="158">
        <v>7943</v>
      </c>
      <c r="J55" s="158">
        <v>9078</v>
      </c>
      <c r="K55" s="158">
        <v>17021</v>
      </c>
      <c r="L55" s="159"/>
      <c r="M55" s="159"/>
    </row>
    <row r="56" spans="1:13" ht="15.75" customHeight="1">
      <c r="A56" s="443"/>
      <c r="B56" s="157" t="s">
        <v>409</v>
      </c>
      <c r="C56" s="158">
        <v>358</v>
      </c>
      <c r="D56" s="158">
        <v>201</v>
      </c>
      <c r="E56" s="158">
        <v>559</v>
      </c>
      <c r="F56" s="158">
        <v>155</v>
      </c>
      <c r="G56" s="158">
        <v>93</v>
      </c>
      <c r="H56" s="158">
        <v>248</v>
      </c>
      <c r="I56" s="158">
        <v>7107</v>
      </c>
      <c r="J56" s="158">
        <v>7324</v>
      </c>
      <c r="K56" s="158">
        <v>14431</v>
      </c>
      <c r="L56" s="159"/>
      <c r="M56" s="159"/>
    </row>
    <row r="57" spans="1:13" ht="15.75" customHeight="1">
      <c r="A57" s="443"/>
      <c r="B57" s="157" t="s">
        <v>410</v>
      </c>
      <c r="C57" s="158">
        <v>78</v>
      </c>
      <c r="D57" s="158">
        <v>96</v>
      </c>
      <c r="E57" s="158">
        <v>174</v>
      </c>
      <c r="F57" s="158">
        <v>89</v>
      </c>
      <c r="G57" s="158">
        <v>132</v>
      </c>
      <c r="H57" s="158">
        <v>221</v>
      </c>
      <c r="I57" s="158">
        <v>1877</v>
      </c>
      <c r="J57" s="158">
        <v>5111</v>
      </c>
      <c r="K57" s="158">
        <v>6988</v>
      </c>
      <c r="L57" s="159"/>
      <c r="M57" s="159"/>
    </row>
    <row r="58" spans="1:13" ht="15.75" customHeight="1">
      <c r="A58" s="443"/>
      <c r="B58" s="157" t="s">
        <v>411</v>
      </c>
      <c r="C58" s="158">
        <v>42</v>
      </c>
      <c r="D58" s="158">
        <v>71</v>
      </c>
      <c r="E58" s="158">
        <v>113</v>
      </c>
      <c r="F58" s="158">
        <v>12</v>
      </c>
      <c r="G58" s="158">
        <v>26</v>
      </c>
      <c r="H58" s="158">
        <v>38</v>
      </c>
      <c r="I58" s="158">
        <v>380</v>
      </c>
      <c r="J58" s="158">
        <v>1466</v>
      </c>
      <c r="K58" s="158">
        <v>1846</v>
      </c>
      <c r="L58" s="159"/>
      <c r="M58" s="159"/>
    </row>
    <row r="59" spans="1:13" ht="15.75" customHeight="1">
      <c r="A59" s="442"/>
      <c r="B59" s="157" t="s">
        <v>412</v>
      </c>
      <c r="C59" s="158">
        <v>9</v>
      </c>
      <c r="D59" s="158">
        <v>7</v>
      </c>
      <c r="E59" s="158">
        <v>16</v>
      </c>
      <c r="F59" s="158">
        <v>35</v>
      </c>
      <c r="G59" s="158">
        <v>54</v>
      </c>
      <c r="H59" s="158">
        <v>89</v>
      </c>
      <c r="I59" s="158">
        <v>315</v>
      </c>
      <c r="J59" s="158">
        <v>759</v>
      </c>
      <c r="K59" s="158">
        <v>1074</v>
      </c>
      <c r="L59" s="159"/>
      <c r="M59" s="159"/>
    </row>
    <row r="60" spans="1:13" ht="15.75" customHeight="1">
      <c r="A60" s="442" t="s">
        <v>413</v>
      </c>
      <c r="B60" s="442"/>
      <c r="C60" s="160">
        <v>2889</v>
      </c>
      <c r="D60" s="160">
        <v>2751</v>
      </c>
      <c r="E60" s="160">
        <v>5640</v>
      </c>
      <c r="F60" s="160">
        <v>1399</v>
      </c>
      <c r="G60" s="160">
        <v>1774</v>
      </c>
      <c r="H60" s="160">
        <v>3173</v>
      </c>
      <c r="I60" s="160">
        <v>104349</v>
      </c>
      <c r="J60" s="160">
        <v>168360</v>
      </c>
      <c r="K60" s="160">
        <v>272709</v>
      </c>
      <c r="L60" s="159"/>
      <c r="M60" s="159"/>
    </row>
    <row r="61" spans="1:13" ht="15.75" customHeight="1">
      <c r="A61" s="442" t="s">
        <v>355</v>
      </c>
      <c r="B61" s="442"/>
      <c r="C61" s="158">
        <v>819</v>
      </c>
      <c r="D61" s="158">
        <v>795</v>
      </c>
      <c r="E61" s="158">
        <v>1614</v>
      </c>
      <c r="F61" s="158">
        <v>402</v>
      </c>
      <c r="G61" s="158">
        <v>1136</v>
      </c>
      <c r="H61" s="158">
        <v>1538</v>
      </c>
      <c r="I61" s="158">
        <v>175998</v>
      </c>
      <c r="J61" s="158">
        <v>133588</v>
      </c>
      <c r="K61" s="158">
        <v>309586</v>
      </c>
      <c r="L61" s="159"/>
      <c r="M61" s="159"/>
    </row>
    <row r="62" spans="1:13" ht="15.75" customHeight="1">
      <c r="A62" s="442" t="s">
        <v>56</v>
      </c>
      <c r="B62" s="443"/>
      <c r="C62" s="158">
        <v>234</v>
      </c>
      <c r="D62" s="158">
        <v>176</v>
      </c>
      <c r="E62" s="158">
        <v>410</v>
      </c>
      <c r="F62" s="158">
        <v>100</v>
      </c>
      <c r="G62" s="158">
        <v>39</v>
      </c>
      <c r="H62" s="158">
        <v>139</v>
      </c>
      <c r="I62" s="158">
        <v>8759</v>
      </c>
      <c r="J62" s="158">
        <v>5565</v>
      </c>
      <c r="K62" s="158">
        <v>14324</v>
      </c>
      <c r="L62" s="159"/>
      <c r="M62" s="159"/>
    </row>
    <row r="63" spans="1:13" ht="15.75" customHeight="1">
      <c r="A63" s="442" t="s">
        <v>58</v>
      </c>
      <c r="B63" s="443"/>
      <c r="C63" s="158">
        <v>433</v>
      </c>
      <c r="D63" s="158">
        <v>336</v>
      </c>
      <c r="E63" s="158">
        <v>769</v>
      </c>
      <c r="F63" s="158">
        <v>7</v>
      </c>
      <c r="G63" s="158">
        <v>3</v>
      </c>
      <c r="H63" s="158">
        <v>10</v>
      </c>
      <c r="I63" s="158">
        <v>13825</v>
      </c>
      <c r="J63" s="158">
        <v>8260</v>
      </c>
      <c r="K63" s="158">
        <v>22085</v>
      </c>
      <c r="L63" s="159"/>
      <c r="M63" s="159"/>
    </row>
    <row r="64" spans="1:13" ht="15.75" customHeight="1">
      <c r="A64" s="442" t="s">
        <v>377</v>
      </c>
      <c r="B64" s="443"/>
      <c r="C64" s="158">
        <v>268</v>
      </c>
      <c r="D64" s="158">
        <v>222</v>
      </c>
      <c r="E64" s="158">
        <v>490</v>
      </c>
      <c r="F64" s="158">
        <v>131</v>
      </c>
      <c r="G64" s="158">
        <v>119</v>
      </c>
      <c r="H64" s="158">
        <v>250</v>
      </c>
      <c r="I64" s="158">
        <v>5502</v>
      </c>
      <c r="J64" s="158">
        <v>5853</v>
      </c>
      <c r="K64" s="158">
        <v>11355</v>
      </c>
      <c r="L64" s="159"/>
      <c r="M64" s="159"/>
    </row>
    <row r="65" spans="1:13" ht="15.75" customHeight="1">
      <c r="A65" s="442" t="s">
        <v>414</v>
      </c>
      <c r="B65" s="443"/>
      <c r="C65" s="158">
        <v>383</v>
      </c>
      <c r="D65" s="158">
        <v>521</v>
      </c>
      <c r="E65" s="158">
        <v>904</v>
      </c>
      <c r="F65" s="158">
        <v>217</v>
      </c>
      <c r="G65" s="158">
        <v>325</v>
      </c>
      <c r="H65" s="158">
        <v>542</v>
      </c>
      <c r="I65" s="158">
        <v>69</v>
      </c>
      <c r="J65" s="158">
        <v>78</v>
      </c>
      <c r="K65" s="158">
        <v>147</v>
      </c>
      <c r="L65" s="159"/>
      <c r="M65" s="159"/>
    </row>
    <row r="66" spans="1:13" ht="15.75" customHeight="1">
      <c r="A66" s="442" t="s">
        <v>59</v>
      </c>
      <c r="B66" s="443"/>
      <c r="C66" s="158">
        <v>2312</v>
      </c>
      <c r="D66" s="158">
        <v>1805</v>
      </c>
      <c r="E66" s="158">
        <v>4117</v>
      </c>
      <c r="F66" s="158">
        <v>474</v>
      </c>
      <c r="G66" s="158">
        <v>710</v>
      </c>
      <c r="H66" s="158">
        <v>1184</v>
      </c>
      <c r="I66" s="158">
        <v>357215</v>
      </c>
      <c r="J66" s="158">
        <v>194678</v>
      </c>
      <c r="K66" s="158">
        <v>551893</v>
      </c>
      <c r="L66" s="159"/>
      <c r="M66" s="159"/>
    </row>
    <row r="67" spans="1:13" ht="15.75" customHeight="1">
      <c r="A67" s="442" t="s">
        <v>386</v>
      </c>
      <c r="B67" s="443"/>
      <c r="C67" s="158">
        <v>251</v>
      </c>
      <c r="D67" s="158">
        <v>171</v>
      </c>
      <c r="E67" s="158">
        <v>422</v>
      </c>
      <c r="F67" s="158">
        <v>16</v>
      </c>
      <c r="G67" s="158">
        <v>44</v>
      </c>
      <c r="H67" s="158">
        <v>60</v>
      </c>
      <c r="I67" s="158">
        <v>319</v>
      </c>
      <c r="J67" s="158">
        <v>308</v>
      </c>
      <c r="K67" s="158">
        <v>627</v>
      </c>
      <c r="L67" s="159"/>
      <c r="M67" s="159"/>
    </row>
    <row r="68" spans="1:13" ht="15.75" customHeight="1">
      <c r="A68" s="442" t="s">
        <v>356</v>
      </c>
      <c r="B68" s="157" t="s">
        <v>357</v>
      </c>
      <c r="C68" s="158">
        <v>892</v>
      </c>
      <c r="D68" s="158">
        <v>353</v>
      </c>
      <c r="E68" s="158">
        <v>1245</v>
      </c>
      <c r="F68" s="158">
        <v>0</v>
      </c>
      <c r="G68" s="158">
        <v>0</v>
      </c>
      <c r="H68" s="158">
        <v>0</v>
      </c>
      <c r="I68" s="158">
        <v>19738</v>
      </c>
      <c r="J68" s="158">
        <v>15552</v>
      </c>
      <c r="K68" s="158">
        <v>35290</v>
      </c>
      <c r="L68" s="159"/>
      <c r="M68" s="159"/>
    </row>
    <row r="69" spans="1:13" ht="15.75" customHeight="1">
      <c r="A69" s="443"/>
      <c r="B69" s="157" t="s">
        <v>135</v>
      </c>
      <c r="C69" s="158">
        <v>17</v>
      </c>
      <c r="D69" s="158">
        <v>190</v>
      </c>
      <c r="E69" s="158">
        <v>207</v>
      </c>
      <c r="F69" s="158">
        <v>2</v>
      </c>
      <c r="G69" s="158">
        <v>8</v>
      </c>
      <c r="H69" s="158">
        <v>10</v>
      </c>
      <c r="I69" s="158">
        <v>2240</v>
      </c>
      <c r="J69" s="158">
        <v>7772</v>
      </c>
      <c r="K69" s="158">
        <v>10012</v>
      </c>
      <c r="L69" s="159"/>
      <c r="M69" s="159"/>
    </row>
    <row r="70" spans="1:13" ht="15.75" customHeight="1">
      <c r="A70" s="443"/>
      <c r="B70" s="157" t="s">
        <v>359</v>
      </c>
      <c r="C70" s="158">
        <v>58</v>
      </c>
      <c r="D70" s="158">
        <v>33</v>
      </c>
      <c r="E70" s="158">
        <v>91</v>
      </c>
      <c r="F70" s="158">
        <v>0</v>
      </c>
      <c r="G70" s="158">
        <v>0</v>
      </c>
      <c r="H70" s="158">
        <v>0</v>
      </c>
      <c r="I70" s="158">
        <v>3999</v>
      </c>
      <c r="J70" s="158">
        <v>3896</v>
      </c>
      <c r="K70" s="158">
        <v>7895</v>
      </c>
      <c r="L70" s="159"/>
      <c r="M70" s="159"/>
    </row>
    <row r="71" spans="1:13" ht="15.75" customHeight="1">
      <c r="A71" s="443"/>
      <c r="B71" s="157" t="s">
        <v>358</v>
      </c>
      <c r="C71" s="158">
        <v>32</v>
      </c>
      <c r="D71" s="158">
        <v>25</v>
      </c>
      <c r="E71" s="158">
        <v>57</v>
      </c>
      <c r="F71" s="158">
        <v>0</v>
      </c>
      <c r="G71" s="158">
        <v>12</v>
      </c>
      <c r="H71" s="158">
        <v>12</v>
      </c>
      <c r="I71" s="158">
        <v>4447</v>
      </c>
      <c r="J71" s="158">
        <v>2349</v>
      </c>
      <c r="K71" s="158">
        <v>6796</v>
      </c>
      <c r="L71" s="159"/>
      <c r="M71" s="159"/>
    </row>
    <row r="72" spans="1:13" ht="15.75" customHeight="1">
      <c r="A72" s="443"/>
      <c r="B72" s="157" t="s">
        <v>415</v>
      </c>
      <c r="C72" s="158">
        <v>351</v>
      </c>
      <c r="D72" s="158">
        <v>342</v>
      </c>
      <c r="E72" s="158">
        <v>693</v>
      </c>
      <c r="F72" s="158">
        <v>18</v>
      </c>
      <c r="G72" s="158">
        <v>67</v>
      </c>
      <c r="H72" s="158">
        <v>85</v>
      </c>
      <c r="I72" s="158">
        <v>3386</v>
      </c>
      <c r="J72" s="158">
        <v>1748</v>
      </c>
      <c r="K72" s="158">
        <v>5134</v>
      </c>
      <c r="L72" s="159"/>
      <c r="M72" s="159"/>
    </row>
    <row r="73" spans="1:13" ht="15.75" customHeight="1">
      <c r="A73" s="443"/>
      <c r="B73" s="157" t="s">
        <v>362</v>
      </c>
      <c r="C73" s="158">
        <v>28</v>
      </c>
      <c r="D73" s="158">
        <v>14</v>
      </c>
      <c r="E73" s="158">
        <v>42</v>
      </c>
      <c r="F73" s="158">
        <v>0</v>
      </c>
      <c r="G73" s="158">
        <v>0</v>
      </c>
      <c r="H73" s="158">
        <v>0</v>
      </c>
      <c r="I73" s="158">
        <v>1318</v>
      </c>
      <c r="J73" s="158">
        <v>2269</v>
      </c>
      <c r="K73" s="158">
        <v>3587</v>
      </c>
      <c r="L73" s="159"/>
      <c r="M73" s="159"/>
    </row>
    <row r="74" spans="1:13" ht="15.75" customHeight="1">
      <c r="A74" s="443"/>
      <c r="B74" s="157" t="s">
        <v>360</v>
      </c>
      <c r="C74" s="158">
        <v>90</v>
      </c>
      <c r="D74" s="158">
        <v>63</v>
      </c>
      <c r="E74" s="158">
        <v>153</v>
      </c>
      <c r="F74" s="158">
        <v>0</v>
      </c>
      <c r="G74" s="158">
        <v>0</v>
      </c>
      <c r="H74" s="158">
        <v>0</v>
      </c>
      <c r="I74" s="158">
        <v>2069</v>
      </c>
      <c r="J74" s="158">
        <v>1409</v>
      </c>
      <c r="K74" s="158">
        <v>3478</v>
      </c>
      <c r="L74" s="159"/>
      <c r="M74" s="159"/>
    </row>
    <row r="75" spans="1:13" ht="15.75" customHeight="1">
      <c r="A75" s="443"/>
      <c r="B75" s="157" t="s">
        <v>365</v>
      </c>
      <c r="C75" s="158">
        <v>1</v>
      </c>
      <c r="D75" s="158">
        <v>1</v>
      </c>
      <c r="E75" s="158">
        <v>2</v>
      </c>
      <c r="F75" s="158">
        <v>0</v>
      </c>
      <c r="G75" s="158">
        <v>0</v>
      </c>
      <c r="H75" s="158">
        <v>0</v>
      </c>
      <c r="I75" s="158">
        <v>2748</v>
      </c>
      <c r="J75" s="158">
        <v>678</v>
      </c>
      <c r="K75" s="158">
        <v>3426</v>
      </c>
      <c r="L75" s="159"/>
      <c r="M75" s="159"/>
    </row>
    <row r="76" spans="1:13" ht="15.75" customHeight="1">
      <c r="A76" s="443"/>
      <c r="B76" s="157" t="s">
        <v>416</v>
      </c>
      <c r="C76" s="158">
        <v>1</v>
      </c>
      <c r="D76" s="158">
        <v>1</v>
      </c>
      <c r="E76" s="158">
        <v>2</v>
      </c>
      <c r="F76" s="158">
        <v>0</v>
      </c>
      <c r="G76" s="158">
        <v>0</v>
      </c>
      <c r="H76" s="158">
        <v>0</v>
      </c>
      <c r="I76" s="158">
        <v>375</v>
      </c>
      <c r="J76" s="158">
        <v>1001</v>
      </c>
      <c r="K76" s="158">
        <v>1376</v>
      </c>
      <c r="L76" s="159"/>
      <c r="M76" s="159"/>
    </row>
    <row r="77" spans="1:13" ht="15.75" customHeight="1">
      <c r="A77" s="443"/>
      <c r="B77" s="157" t="s">
        <v>417</v>
      </c>
      <c r="C77" s="158">
        <v>22</v>
      </c>
      <c r="D77" s="158">
        <v>8</v>
      </c>
      <c r="E77" s="158">
        <v>30</v>
      </c>
      <c r="F77" s="158">
        <v>0</v>
      </c>
      <c r="G77" s="158">
        <v>0</v>
      </c>
      <c r="H77" s="158">
        <v>0</v>
      </c>
      <c r="I77" s="158">
        <v>891</v>
      </c>
      <c r="J77" s="158">
        <v>484</v>
      </c>
      <c r="K77" s="158">
        <v>1375</v>
      </c>
      <c r="L77" s="159"/>
      <c r="M77" s="159"/>
    </row>
    <row r="78" spans="1:13" ht="15.75" customHeight="1">
      <c r="A78" s="443"/>
      <c r="B78" s="157" t="s">
        <v>418</v>
      </c>
      <c r="C78" s="158">
        <v>55</v>
      </c>
      <c r="D78" s="158">
        <v>14</v>
      </c>
      <c r="E78" s="158">
        <v>69</v>
      </c>
      <c r="F78" s="158">
        <v>0</v>
      </c>
      <c r="G78" s="158">
        <v>0</v>
      </c>
      <c r="H78" s="158">
        <v>0</v>
      </c>
      <c r="I78" s="158">
        <v>825</v>
      </c>
      <c r="J78" s="158">
        <v>451</v>
      </c>
      <c r="K78" s="158">
        <v>1276</v>
      </c>
      <c r="L78" s="159"/>
      <c r="M78" s="159"/>
    </row>
    <row r="79" spans="1:13" ht="15.75" customHeight="1">
      <c r="A79" s="443"/>
      <c r="B79" s="157" t="s">
        <v>366</v>
      </c>
      <c r="C79" s="158">
        <v>1</v>
      </c>
      <c r="D79" s="158">
        <v>2</v>
      </c>
      <c r="E79" s="158">
        <v>3</v>
      </c>
      <c r="F79" s="158">
        <v>0</v>
      </c>
      <c r="G79" s="158">
        <v>0</v>
      </c>
      <c r="H79" s="158">
        <v>0</v>
      </c>
      <c r="I79" s="158">
        <v>535</v>
      </c>
      <c r="J79" s="158">
        <v>709</v>
      </c>
      <c r="K79" s="158">
        <v>1244</v>
      </c>
      <c r="L79" s="159"/>
      <c r="M79" s="159"/>
    </row>
    <row r="80" spans="1:13" ht="15.75" customHeight="1">
      <c r="A80" s="443"/>
      <c r="B80" s="157" t="s">
        <v>361</v>
      </c>
      <c r="C80" s="158">
        <v>8</v>
      </c>
      <c r="D80" s="158">
        <v>6</v>
      </c>
      <c r="E80" s="158">
        <v>14</v>
      </c>
      <c r="F80" s="158">
        <v>0</v>
      </c>
      <c r="G80" s="158">
        <v>0</v>
      </c>
      <c r="H80" s="158">
        <v>0</v>
      </c>
      <c r="I80" s="158">
        <v>494</v>
      </c>
      <c r="J80" s="158">
        <v>635</v>
      </c>
      <c r="K80" s="158">
        <v>1129</v>
      </c>
      <c r="L80" s="159"/>
      <c r="M80" s="159"/>
    </row>
    <row r="81" spans="1:13" ht="15.75" customHeight="1">
      <c r="A81" s="443"/>
      <c r="B81" s="157" t="s">
        <v>419</v>
      </c>
      <c r="C81" s="158">
        <v>3</v>
      </c>
      <c r="D81" s="158">
        <v>1</v>
      </c>
      <c r="E81" s="158">
        <v>4</v>
      </c>
      <c r="F81" s="158">
        <v>0</v>
      </c>
      <c r="G81" s="158">
        <v>0</v>
      </c>
      <c r="H81" s="158">
        <v>0</v>
      </c>
      <c r="I81" s="158">
        <v>970</v>
      </c>
      <c r="J81" s="158">
        <v>48</v>
      </c>
      <c r="K81" s="158">
        <v>1018</v>
      </c>
      <c r="L81" s="159"/>
      <c r="M81" s="159"/>
    </row>
    <row r="82" spans="1:13" ht="15.75" customHeight="1">
      <c r="A82" s="443"/>
      <c r="B82" s="157" t="s">
        <v>420</v>
      </c>
      <c r="C82" s="158">
        <v>12</v>
      </c>
      <c r="D82" s="158">
        <v>14</v>
      </c>
      <c r="E82" s="158">
        <v>26</v>
      </c>
      <c r="F82" s="158">
        <v>0</v>
      </c>
      <c r="G82" s="158">
        <v>0</v>
      </c>
      <c r="H82" s="158">
        <v>0</v>
      </c>
      <c r="I82" s="158">
        <v>584</v>
      </c>
      <c r="J82" s="158">
        <v>325</v>
      </c>
      <c r="K82" s="158">
        <v>909</v>
      </c>
      <c r="L82" s="159"/>
      <c r="M82" s="159"/>
    </row>
    <row r="83" spans="1:13" ht="15.75" customHeight="1">
      <c r="A83" s="443"/>
      <c r="B83" s="157" t="s">
        <v>367</v>
      </c>
      <c r="C83" s="158">
        <v>5</v>
      </c>
      <c r="D83" s="158">
        <v>2</v>
      </c>
      <c r="E83" s="158">
        <v>7</v>
      </c>
      <c r="F83" s="158">
        <v>0</v>
      </c>
      <c r="G83" s="158">
        <v>0</v>
      </c>
      <c r="H83" s="158">
        <v>0</v>
      </c>
      <c r="I83" s="158">
        <v>574</v>
      </c>
      <c r="J83" s="158">
        <v>317</v>
      </c>
      <c r="K83" s="158">
        <v>891</v>
      </c>
      <c r="L83" s="159"/>
      <c r="M83" s="159"/>
    </row>
    <row r="84" spans="1:13" ht="15.75" customHeight="1">
      <c r="A84" s="443"/>
      <c r="B84" s="157" t="s">
        <v>421</v>
      </c>
      <c r="C84" s="158">
        <v>33</v>
      </c>
      <c r="D84" s="158">
        <v>28</v>
      </c>
      <c r="E84" s="158">
        <v>61</v>
      </c>
      <c r="F84" s="158">
        <v>0</v>
      </c>
      <c r="G84" s="158">
        <v>0</v>
      </c>
      <c r="H84" s="158">
        <v>0</v>
      </c>
      <c r="I84" s="158">
        <v>434</v>
      </c>
      <c r="J84" s="158">
        <v>397</v>
      </c>
      <c r="K84" s="158">
        <v>831</v>
      </c>
      <c r="L84" s="159"/>
      <c r="M84" s="159"/>
    </row>
    <row r="85" spans="1:13" ht="15.75" customHeight="1">
      <c r="A85" s="443"/>
      <c r="B85" s="157" t="s">
        <v>422</v>
      </c>
      <c r="C85" s="158">
        <v>22</v>
      </c>
      <c r="D85" s="158">
        <v>25</v>
      </c>
      <c r="E85" s="158">
        <v>47</v>
      </c>
      <c r="F85" s="158">
        <v>0</v>
      </c>
      <c r="G85" s="158">
        <v>0</v>
      </c>
      <c r="H85" s="158">
        <v>0</v>
      </c>
      <c r="I85" s="158">
        <v>224</v>
      </c>
      <c r="J85" s="158">
        <v>412</v>
      </c>
      <c r="K85" s="158">
        <v>636</v>
      </c>
      <c r="L85" s="159"/>
      <c r="M85" s="159"/>
    </row>
    <row r="86" spans="1:13" ht="15.75" customHeight="1">
      <c r="A86" s="443"/>
      <c r="B86" s="157" t="s">
        <v>368</v>
      </c>
      <c r="C86" s="158">
        <v>4</v>
      </c>
      <c r="D86" s="158">
        <v>2</v>
      </c>
      <c r="E86" s="158">
        <v>6</v>
      </c>
      <c r="F86" s="158">
        <v>0</v>
      </c>
      <c r="G86" s="158">
        <v>0</v>
      </c>
      <c r="H86" s="158">
        <v>0</v>
      </c>
      <c r="I86" s="158">
        <v>352</v>
      </c>
      <c r="J86" s="158">
        <v>279</v>
      </c>
      <c r="K86" s="158">
        <v>631</v>
      </c>
      <c r="L86" s="159"/>
      <c r="M86" s="159"/>
    </row>
    <row r="87" spans="1:13" ht="15.75" customHeight="1">
      <c r="A87" s="443"/>
      <c r="B87" s="157" t="s">
        <v>423</v>
      </c>
      <c r="C87" s="158">
        <v>16</v>
      </c>
      <c r="D87" s="158">
        <v>2</v>
      </c>
      <c r="E87" s="158">
        <v>18</v>
      </c>
      <c r="F87" s="158">
        <v>0</v>
      </c>
      <c r="G87" s="158">
        <v>0</v>
      </c>
      <c r="H87" s="158">
        <v>0</v>
      </c>
      <c r="I87" s="158">
        <v>386</v>
      </c>
      <c r="J87" s="158">
        <v>165</v>
      </c>
      <c r="K87" s="158">
        <v>551</v>
      </c>
      <c r="L87" s="159"/>
      <c r="M87" s="159"/>
    </row>
    <row r="88" spans="1:13" ht="15.75" customHeight="1">
      <c r="A88" s="443"/>
      <c r="B88" s="157" t="s">
        <v>424</v>
      </c>
      <c r="C88" s="158">
        <v>1</v>
      </c>
      <c r="D88" s="158">
        <v>0</v>
      </c>
      <c r="E88" s="158">
        <v>1</v>
      </c>
      <c r="F88" s="158">
        <v>0</v>
      </c>
      <c r="G88" s="158">
        <v>0</v>
      </c>
      <c r="H88" s="158">
        <v>0</v>
      </c>
      <c r="I88" s="158">
        <v>207</v>
      </c>
      <c r="J88" s="158">
        <v>263</v>
      </c>
      <c r="K88" s="158">
        <v>470</v>
      </c>
      <c r="L88" s="159"/>
      <c r="M88" s="159"/>
    </row>
    <row r="89" spans="1:13" ht="15.75" customHeight="1">
      <c r="A89" s="443"/>
      <c r="B89" s="157" t="s">
        <v>425</v>
      </c>
      <c r="C89" s="158">
        <v>21</v>
      </c>
      <c r="D89" s="158">
        <v>19</v>
      </c>
      <c r="E89" s="158">
        <v>40</v>
      </c>
      <c r="F89" s="158">
        <v>0</v>
      </c>
      <c r="G89" s="158">
        <v>0</v>
      </c>
      <c r="H89" s="158">
        <v>0</v>
      </c>
      <c r="I89" s="158">
        <v>196</v>
      </c>
      <c r="J89" s="158">
        <v>238</v>
      </c>
      <c r="K89" s="158">
        <v>434</v>
      </c>
      <c r="L89" s="159"/>
      <c r="M89" s="159"/>
    </row>
    <row r="90" spans="1:13" ht="15.75" customHeight="1">
      <c r="A90" s="443"/>
      <c r="B90" s="157" t="s">
        <v>426</v>
      </c>
      <c r="C90" s="158">
        <v>32</v>
      </c>
      <c r="D90" s="158">
        <v>27</v>
      </c>
      <c r="E90" s="158">
        <v>59</v>
      </c>
      <c r="F90" s="158">
        <v>0</v>
      </c>
      <c r="G90" s="158">
        <v>0</v>
      </c>
      <c r="H90" s="158">
        <v>0</v>
      </c>
      <c r="I90" s="158">
        <v>154</v>
      </c>
      <c r="J90" s="158">
        <v>193</v>
      </c>
      <c r="K90" s="158">
        <v>347</v>
      </c>
      <c r="L90" s="159"/>
      <c r="M90" s="159"/>
    </row>
    <row r="91" spans="1:13" ht="15.75" customHeight="1">
      <c r="A91" s="443"/>
      <c r="B91" s="157" t="s">
        <v>427</v>
      </c>
      <c r="C91" s="158">
        <v>2</v>
      </c>
      <c r="D91" s="158">
        <v>3</v>
      </c>
      <c r="E91" s="158">
        <v>5</v>
      </c>
      <c r="F91" s="158">
        <v>0</v>
      </c>
      <c r="G91" s="158">
        <v>0</v>
      </c>
      <c r="H91" s="158">
        <v>0</v>
      </c>
      <c r="I91" s="158">
        <v>214</v>
      </c>
      <c r="J91" s="158">
        <v>119</v>
      </c>
      <c r="K91" s="158">
        <v>333</v>
      </c>
      <c r="L91" s="159"/>
      <c r="M91" s="159"/>
    </row>
    <row r="92" spans="1:13" ht="15.75" customHeight="1">
      <c r="A92" s="443"/>
      <c r="B92" s="157" t="s">
        <v>428</v>
      </c>
      <c r="C92" s="158">
        <v>112</v>
      </c>
      <c r="D92" s="158">
        <v>3</v>
      </c>
      <c r="E92" s="158">
        <v>115</v>
      </c>
      <c r="F92" s="158">
        <v>0</v>
      </c>
      <c r="G92" s="158">
        <v>0</v>
      </c>
      <c r="H92" s="158">
        <v>0</v>
      </c>
      <c r="I92" s="158">
        <v>312</v>
      </c>
      <c r="J92" s="158">
        <v>7</v>
      </c>
      <c r="K92" s="158">
        <v>319</v>
      </c>
      <c r="L92" s="159"/>
      <c r="M92" s="159"/>
    </row>
    <row r="93" spans="1:13" ht="15.75" customHeight="1">
      <c r="A93" s="443"/>
      <c r="B93" s="157" t="s">
        <v>429</v>
      </c>
      <c r="C93" s="158">
        <v>5</v>
      </c>
      <c r="D93" s="158">
        <v>2</v>
      </c>
      <c r="E93" s="158">
        <v>7</v>
      </c>
      <c r="F93" s="158">
        <v>0</v>
      </c>
      <c r="G93" s="158">
        <v>0</v>
      </c>
      <c r="H93" s="158">
        <v>0</v>
      </c>
      <c r="I93" s="158">
        <v>104</v>
      </c>
      <c r="J93" s="158">
        <v>213</v>
      </c>
      <c r="K93" s="158">
        <v>317</v>
      </c>
      <c r="L93" s="159"/>
      <c r="M93" s="159"/>
    </row>
    <row r="94" spans="1:13" ht="15.75" customHeight="1">
      <c r="A94" s="443"/>
      <c r="B94" s="157" t="s">
        <v>369</v>
      </c>
      <c r="C94" s="158">
        <v>0</v>
      </c>
      <c r="D94" s="158">
        <v>0</v>
      </c>
      <c r="E94" s="158">
        <v>0</v>
      </c>
      <c r="F94" s="158">
        <v>0</v>
      </c>
      <c r="G94" s="158">
        <v>0</v>
      </c>
      <c r="H94" s="158">
        <v>0</v>
      </c>
      <c r="I94" s="158">
        <v>67</v>
      </c>
      <c r="J94" s="158">
        <v>148</v>
      </c>
      <c r="K94" s="158">
        <v>215</v>
      </c>
      <c r="L94" s="159"/>
      <c r="M94" s="159"/>
    </row>
    <row r="95" spans="1:13" ht="15.75" customHeight="1">
      <c r="A95" s="443"/>
      <c r="B95" s="157" t="s">
        <v>430</v>
      </c>
      <c r="C95" s="158">
        <v>2</v>
      </c>
      <c r="D95" s="158">
        <v>0</v>
      </c>
      <c r="E95" s="158">
        <v>2</v>
      </c>
      <c r="F95" s="158">
        <v>0</v>
      </c>
      <c r="G95" s="158">
        <v>0</v>
      </c>
      <c r="H95" s="158">
        <v>0</v>
      </c>
      <c r="I95" s="158">
        <v>186</v>
      </c>
      <c r="J95" s="158">
        <v>23</v>
      </c>
      <c r="K95" s="158">
        <v>209</v>
      </c>
      <c r="L95" s="159"/>
      <c r="M95" s="159"/>
    </row>
    <row r="96" spans="1:13" ht="15.75" customHeight="1">
      <c r="A96" s="443"/>
      <c r="B96" s="157" t="s">
        <v>431</v>
      </c>
      <c r="C96" s="158">
        <v>39</v>
      </c>
      <c r="D96" s="158">
        <v>43</v>
      </c>
      <c r="E96" s="158">
        <v>82</v>
      </c>
      <c r="F96" s="158">
        <v>0</v>
      </c>
      <c r="G96" s="158">
        <v>0</v>
      </c>
      <c r="H96" s="158">
        <v>0</v>
      </c>
      <c r="I96" s="158">
        <v>82</v>
      </c>
      <c r="J96" s="158">
        <v>94</v>
      </c>
      <c r="K96" s="158">
        <v>176</v>
      </c>
      <c r="L96" s="159"/>
      <c r="M96" s="159"/>
    </row>
    <row r="97" spans="1:13" ht="15.75" customHeight="1">
      <c r="A97" s="443"/>
      <c r="B97" s="157" t="s">
        <v>432</v>
      </c>
      <c r="C97" s="158">
        <v>0</v>
      </c>
      <c r="D97" s="158">
        <v>0</v>
      </c>
      <c r="E97" s="158">
        <v>0</v>
      </c>
      <c r="F97" s="158">
        <v>0</v>
      </c>
      <c r="G97" s="158">
        <v>0</v>
      </c>
      <c r="H97" s="158">
        <v>0</v>
      </c>
      <c r="I97" s="158">
        <v>100</v>
      </c>
      <c r="J97" s="158">
        <v>30</v>
      </c>
      <c r="K97" s="158">
        <v>130</v>
      </c>
      <c r="L97" s="159"/>
      <c r="M97" s="159"/>
    </row>
    <row r="98" spans="1:13" ht="15.75" customHeight="1">
      <c r="A98" s="443"/>
      <c r="B98" s="157" t="s">
        <v>433</v>
      </c>
      <c r="C98" s="158">
        <v>105</v>
      </c>
      <c r="D98" s="158">
        <v>24</v>
      </c>
      <c r="E98" s="158">
        <v>129</v>
      </c>
      <c r="F98" s="158">
        <v>0</v>
      </c>
      <c r="G98" s="158">
        <v>0</v>
      </c>
      <c r="H98" s="158">
        <v>0</v>
      </c>
      <c r="I98" s="158">
        <v>118</v>
      </c>
      <c r="J98" s="158">
        <v>9</v>
      </c>
      <c r="K98" s="158">
        <v>127</v>
      </c>
      <c r="L98" s="159"/>
      <c r="M98" s="159"/>
    </row>
    <row r="99" spans="1:13" ht="15.75" customHeight="1">
      <c r="A99" s="443"/>
      <c r="B99" s="157" t="s">
        <v>434</v>
      </c>
      <c r="C99" s="158">
        <v>21</v>
      </c>
      <c r="D99" s="158">
        <v>6</v>
      </c>
      <c r="E99" s="158">
        <v>27</v>
      </c>
      <c r="F99" s="158">
        <v>0</v>
      </c>
      <c r="G99" s="158">
        <v>0</v>
      </c>
      <c r="H99" s="158">
        <v>0</v>
      </c>
      <c r="I99" s="158">
        <v>95</v>
      </c>
      <c r="J99" s="158">
        <v>29</v>
      </c>
      <c r="K99" s="158">
        <v>124</v>
      </c>
      <c r="L99" s="159"/>
      <c r="M99" s="159"/>
    </row>
    <row r="100" spans="1:13" ht="15.75" customHeight="1">
      <c r="A100" s="443"/>
      <c r="B100" s="157" t="s">
        <v>435</v>
      </c>
      <c r="C100" s="158">
        <v>38</v>
      </c>
      <c r="D100" s="158">
        <v>0</v>
      </c>
      <c r="E100" s="158">
        <v>38</v>
      </c>
      <c r="F100" s="158">
        <v>0</v>
      </c>
      <c r="G100" s="158">
        <v>0</v>
      </c>
      <c r="H100" s="158">
        <v>0</v>
      </c>
      <c r="I100" s="158">
        <v>61</v>
      </c>
      <c r="J100" s="158">
        <v>1</v>
      </c>
      <c r="K100" s="158">
        <v>62</v>
      </c>
      <c r="L100" s="159"/>
      <c r="M100" s="159"/>
    </row>
    <row r="101" spans="1:13" ht="15.75" customHeight="1">
      <c r="A101" s="443"/>
      <c r="B101" s="157" t="s">
        <v>436</v>
      </c>
      <c r="C101" s="158">
        <v>47</v>
      </c>
      <c r="D101" s="158">
        <v>6</v>
      </c>
      <c r="E101" s="158">
        <v>53</v>
      </c>
      <c r="F101" s="158">
        <v>0</v>
      </c>
      <c r="G101" s="158">
        <v>0</v>
      </c>
      <c r="H101" s="158">
        <v>0</v>
      </c>
      <c r="I101" s="158">
        <v>58</v>
      </c>
      <c r="J101" s="158">
        <v>2</v>
      </c>
      <c r="K101" s="158">
        <v>60</v>
      </c>
      <c r="L101" s="159"/>
      <c r="M101" s="159"/>
    </row>
    <row r="102" spans="1:13" ht="15.75" customHeight="1">
      <c r="A102" s="443"/>
      <c r="B102" s="157" t="s">
        <v>363</v>
      </c>
      <c r="C102" s="158">
        <v>0</v>
      </c>
      <c r="D102" s="158">
        <v>0</v>
      </c>
      <c r="E102" s="158">
        <v>0</v>
      </c>
      <c r="F102" s="158">
        <v>0</v>
      </c>
      <c r="G102" s="158">
        <v>0</v>
      </c>
      <c r="H102" s="158">
        <v>0</v>
      </c>
      <c r="I102" s="158">
        <v>42</v>
      </c>
      <c r="J102" s="158">
        <v>13</v>
      </c>
      <c r="K102" s="158">
        <v>55</v>
      </c>
      <c r="L102" s="159"/>
      <c r="M102" s="159"/>
    </row>
    <row r="103" spans="1:13" ht="15.75" customHeight="1">
      <c r="A103" s="443"/>
      <c r="B103" s="157" t="s">
        <v>437</v>
      </c>
      <c r="C103" s="158">
        <v>32</v>
      </c>
      <c r="D103" s="158">
        <v>6</v>
      </c>
      <c r="E103" s="158">
        <v>38</v>
      </c>
      <c r="F103" s="158">
        <v>0</v>
      </c>
      <c r="G103" s="158">
        <v>0</v>
      </c>
      <c r="H103" s="158">
        <v>0</v>
      </c>
      <c r="I103" s="158">
        <v>46</v>
      </c>
      <c r="J103" s="158">
        <v>6</v>
      </c>
      <c r="K103" s="158">
        <v>52</v>
      </c>
      <c r="L103" s="159"/>
      <c r="M103" s="159"/>
    </row>
    <row r="104" spans="1:13" ht="15.75" customHeight="1">
      <c r="A104" s="443"/>
      <c r="B104" s="157" t="s">
        <v>438</v>
      </c>
      <c r="C104" s="158">
        <v>0</v>
      </c>
      <c r="D104" s="158">
        <v>7</v>
      </c>
      <c r="E104" s="158">
        <v>7</v>
      </c>
      <c r="F104" s="158">
        <v>0</v>
      </c>
      <c r="G104" s="158">
        <v>0</v>
      </c>
      <c r="H104" s="158">
        <v>0</v>
      </c>
      <c r="I104" s="158">
        <v>28</v>
      </c>
      <c r="J104" s="158">
        <v>6</v>
      </c>
      <c r="K104" s="158">
        <v>34</v>
      </c>
      <c r="L104" s="159"/>
      <c r="M104" s="159"/>
    </row>
    <row r="105" spans="1:13" ht="15.75" customHeight="1">
      <c r="A105" s="443"/>
      <c r="B105" s="157" t="s">
        <v>439</v>
      </c>
      <c r="C105" s="158">
        <v>7</v>
      </c>
      <c r="D105" s="158">
        <v>8</v>
      </c>
      <c r="E105" s="158">
        <v>15</v>
      </c>
      <c r="F105" s="158">
        <v>0</v>
      </c>
      <c r="G105" s="158">
        <v>0</v>
      </c>
      <c r="H105" s="158">
        <v>0</v>
      </c>
      <c r="I105" s="158">
        <v>25</v>
      </c>
      <c r="J105" s="158">
        <v>5</v>
      </c>
      <c r="K105" s="158">
        <v>30</v>
      </c>
      <c r="L105" s="159"/>
      <c r="M105" s="159"/>
    </row>
    <row r="106" spans="1:13" ht="15.75" customHeight="1">
      <c r="A106" s="443"/>
      <c r="B106" s="157" t="s">
        <v>440</v>
      </c>
      <c r="C106" s="158">
        <v>28</v>
      </c>
      <c r="D106" s="158">
        <v>5</v>
      </c>
      <c r="E106" s="158">
        <v>33</v>
      </c>
      <c r="F106" s="158">
        <v>0</v>
      </c>
      <c r="G106" s="158">
        <v>0</v>
      </c>
      <c r="H106" s="158">
        <v>0</v>
      </c>
      <c r="I106" s="158">
        <v>16</v>
      </c>
      <c r="J106" s="158">
        <v>3</v>
      </c>
      <c r="K106" s="158">
        <v>19</v>
      </c>
      <c r="L106" s="159"/>
      <c r="M106" s="159"/>
    </row>
    <row r="107" spans="1:13" ht="15.75" customHeight="1">
      <c r="A107" s="443"/>
      <c r="B107" s="157" t="s">
        <v>370</v>
      </c>
      <c r="C107" s="158">
        <v>0</v>
      </c>
      <c r="D107" s="158">
        <v>0</v>
      </c>
      <c r="E107" s="158">
        <v>0</v>
      </c>
      <c r="F107" s="158">
        <v>0</v>
      </c>
      <c r="G107" s="158">
        <v>0</v>
      </c>
      <c r="H107" s="158">
        <v>0</v>
      </c>
      <c r="I107" s="158">
        <v>14</v>
      </c>
      <c r="J107" s="158">
        <v>5</v>
      </c>
      <c r="K107" s="158">
        <v>19</v>
      </c>
      <c r="L107" s="159"/>
      <c r="M107" s="159"/>
    </row>
    <row r="108" spans="1:13" ht="15.75" customHeight="1">
      <c r="A108" s="443"/>
      <c r="B108" s="157" t="s">
        <v>441</v>
      </c>
      <c r="C108" s="158">
        <v>19</v>
      </c>
      <c r="D108" s="158">
        <v>3</v>
      </c>
      <c r="E108" s="158">
        <v>22</v>
      </c>
      <c r="F108" s="158">
        <v>0</v>
      </c>
      <c r="G108" s="158">
        <v>0</v>
      </c>
      <c r="H108" s="158">
        <v>0</v>
      </c>
      <c r="I108" s="158">
        <v>15</v>
      </c>
      <c r="J108" s="158">
        <v>4</v>
      </c>
      <c r="K108" s="158">
        <v>19</v>
      </c>
      <c r="L108" s="159"/>
      <c r="M108" s="159"/>
    </row>
    <row r="109" spans="1:13" ht="15.75" customHeight="1">
      <c r="A109" s="443"/>
      <c r="B109" s="157" t="s">
        <v>442</v>
      </c>
      <c r="C109" s="158">
        <v>12</v>
      </c>
      <c r="D109" s="158">
        <v>3</v>
      </c>
      <c r="E109" s="158">
        <v>15</v>
      </c>
      <c r="F109" s="158">
        <v>0</v>
      </c>
      <c r="G109" s="158">
        <v>0</v>
      </c>
      <c r="H109" s="158">
        <v>0</v>
      </c>
      <c r="I109" s="158">
        <v>13</v>
      </c>
      <c r="J109" s="158">
        <v>5</v>
      </c>
      <c r="K109" s="158">
        <v>18</v>
      </c>
      <c r="L109" s="159"/>
      <c r="M109" s="159"/>
    </row>
    <row r="110" spans="1:13" ht="15.75" customHeight="1">
      <c r="A110" s="443"/>
      <c r="B110" s="157" t="s">
        <v>443</v>
      </c>
      <c r="C110" s="158">
        <v>31</v>
      </c>
      <c r="D110" s="158">
        <v>9</v>
      </c>
      <c r="E110" s="158">
        <v>40</v>
      </c>
      <c r="F110" s="158">
        <v>0</v>
      </c>
      <c r="G110" s="158">
        <v>0</v>
      </c>
      <c r="H110" s="158">
        <v>0</v>
      </c>
      <c r="I110" s="158">
        <v>12</v>
      </c>
      <c r="J110" s="158">
        <v>6</v>
      </c>
      <c r="K110" s="158">
        <v>18</v>
      </c>
      <c r="L110" s="159"/>
      <c r="M110" s="159"/>
    </row>
    <row r="111" spans="1:13" ht="15.75" customHeight="1">
      <c r="A111" s="443"/>
      <c r="B111" s="157" t="s">
        <v>444</v>
      </c>
      <c r="C111" s="158">
        <v>15</v>
      </c>
      <c r="D111" s="158">
        <v>31</v>
      </c>
      <c r="E111" s="158">
        <v>46</v>
      </c>
      <c r="F111" s="158">
        <v>0</v>
      </c>
      <c r="G111" s="158">
        <v>0</v>
      </c>
      <c r="H111" s="158">
        <v>0</v>
      </c>
      <c r="I111" s="158">
        <v>4</v>
      </c>
      <c r="J111" s="158">
        <v>0</v>
      </c>
      <c r="K111" s="158">
        <v>4</v>
      </c>
      <c r="L111" s="159"/>
      <c r="M111" s="159"/>
    </row>
    <row r="112" spans="1:13" ht="15.75" customHeight="1">
      <c r="A112" s="443"/>
      <c r="B112" s="157" t="s">
        <v>445</v>
      </c>
      <c r="C112" s="158">
        <v>10</v>
      </c>
      <c r="D112" s="158">
        <v>1</v>
      </c>
      <c r="E112" s="158">
        <v>11</v>
      </c>
      <c r="F112" s="158">
        <v>0</v>
      </c>
      <c r="G112" s="158">
        <v>0</v>
      </c>
      <c r="H112" s="158">
        <v>0</v>
      </c>
      <c r="I112" s="158">
        <v>3</v>
      </c>
      <c r="J112" s="158">
        <v>0</v>
      </c>
      <c r="K112" s="158">
        <v>3</v>
      </c>
      <c r="L112" s="159"/>
      <c r="M112" s="159"/>
    </row>
    <row r="113" spans="1:13" ht="15.75" customHeight="1">
      <c r="A113" s="442"/>
      <c r="B113" s="157" t="s">
        <v>446</v>
      </c>
      <c r="C113" s="158">
        <v>1</v>
      </c>
      <c r="D113" s="158">
        <v>0</v>
      </c>
      <c r="E113" s="158">
        <v>1</v>
      </c>
      <c r="F113" s="158">
        <v>0</v>
      </c>
      <c r="G113" s="158">
        <v>0</v>
      </c>
      <c r="H113" s="158">
        <v>0</v>
      </c>
      <c r="I113" s="158">
        <v>0</v>
      </c>
      <c r="J113" s="158">
        <v>0</v>
      </c>
      <c r="K113" s="158">
        <v>0</v>
      </c>
      <c r="L113" s="159"/>
      <c r="M113" s="159"/>
    </row>
    <row r="114" spans="1:13" ht="15.75" customHeight="1">
      <c r="A114" s="442" t="s">
        <v>371</v>
      </c>
      <c r="B114" s="442"/>
      <c r="C114" s="160">
        <v>2231</v>
      </c>
      <c r="D114" s="160">
        <v>1332</v>
      </c>
      <c r="E114" s="160">
        <v>3563</v>
      </c>
      <c r="F114" s="160">
        <v>20</v>
      </c>
      <c r="G114" s="160">
        <v>87</v>
      </c>
      <c r="H114" s="160">
        <v>107</v>
      </c>
      <c r="I114" s="160">
        <v>48761</v>
      </c>
      <c r="J114" s="160">
        <v>42318</v>
      </c>
      <c r="K114" s="160">
        <v>91079</v>
      </c>
      <c r="L114" s="159"/>
      <c r="M114" s="159"/>
    </row>
    <row r="115" spans="1:13" ht="15.75" customHeight="1">
      <c r="A115" s="442" t="s">
        <v>61</v>
      </c>
      <c r="B115" s="442"/>
      <c r="C115" s="158">
        <v>549</v>
      </c>
      <c r="D115" s="158">
        <v>264</v>
      </c>
      <c r="E115" s="158">
        <v>813</v>
      </c>
      <c r="F115" s="158">
        <v>130</v>
      </c>
      <c r="G115" s="158">
        <v>89</v>
      </c>
      <c r="H115" s="158">
        <v>219</v>
      </c>
      <c r="I115" s="158">
        <v>16927</v>
      </c>
      <c r="J115" s="158">
        <v>13300</v>
      </c>
      <c r="K115" s="158">
        <v>30227</v>
      </c>
      <c r="L115" s="159"/>
      <c r="M115" s="159"/>
    </row>
    <row r="116" spans="1:13" ht="15.75" customHeight="1">
      <c r="A116" s="442" t="s">
        <v>376</v>
      </c>
      <c r="B116" s="443"/>
      <c r="C116" s="158">
        <v>493</v>
      </c>
      <c r="D116" s="158">
        <v>181</v>
      </c>
      <c r="E116" s="158">
        <v>674</v>
      </c>
      <c r="F116" s="158">
        <v>367</v>
      </c>
      <c r="G116" s="158">
        <v>89</v>
      </c>
      <c r="H116" s="158">
        <v>456</v>
      </c>
      <c r="I116" s="158">
        <v>4671</v>
      </c>
      <c r="J116" s="158">
        <v>1579</v>
      </c>
      <c r="K116" s="158">
        <v>6250</v>
      </c>
      <c r="L116" s="159"/>
      <c r="M116" s="159"/>
    </row>
    <row r="117" spans="1:13" ht="15.75" customHeight="1">
      <c r="A117" s="442" t="s">
        <v>382</v>
      </c>
      <c r="B117" s="443"/>
      <c r="C117" s="158">
        <v>261</v>
      </c>
      <c r="D117" s="158">
        <v>135</v>
      </c>
      <c r="E117" s="158">
        <v>396</v>
      </c>
      <c r="F117" s="158">
        <v>49</v>
      </c>
      <c r="G117" s="158">
        <v>23</v>
      </c>
      <c r="H117" s="158">
        <v>72</v>
      </c>
      <c r="I117" s="158">
        <v>1811</v>
      </c>
      <c r="J117" s="158">
        <v>1446</v>
      </c>
      <c r="K117" s="158">
        <v>3257</v>
      </c>
      <c r="L117" s="159"/>
      <c r="M117" s="159"/>
    </row>
    <row r="118" spans="1:13" ht="15.75" customHeight="1">
      <c r="A118" s="442" t="s">
        <v>64</v>
      </c>
      <c r="B118" s="157" t="s">
        <v>447</v>
      </c>
      <c r="C118" s="158">
        <v>1545</v>
      </c>
      <c r="D118" s="158">
        <v>1118</v>
      </c>
      <c r="E118" s="158">
        <v>2663</v>
      </c>
      <c r="F118" s="158">
        <v>678</v>
      </c>
      <c r="G118" s="158">
        <v>1202</v>
      </c>
      <c r="H118" s="158">
        <v>1880</v>
      </c>
      <c r="I118" s="158">
        <v>43512</v>
      </c>
      <c r="J118" s="158">
        <v>54380</v>
      </c>
      <c r="K118" s="158">
        <v>97892</v>
      </c>
      <c r="L118" s="159"/>
      <c r="M118" s="159"/>
    </row>
    <row r="119" spans="1:13" ht="15.75" customHeight="1">
      <c r="A119" s="443"/>
      <c r="B119" s="157" t="s">
        <v>448</v>
      </c>
      <c r="C119" s="158">
        <v>3320</v>
      </c>
      <c r="D119" s="158">
        <v>1707</v>
      </c>
      <c r="E119" s="158">
        <v>5027</v>
      </c>
      <c r="F119" s="158">
        <v>667</v>
      </c>
      <c r="G119" s="158">
        <v>618</v>
      </c>
      <c r="H119" s="158">
        <v>1285</v>
      </c>
      <c r="I119" s="158">
        <v>40056</v>
      </c>
      <c r="J119" s="158">
        <v>37802</v>
      </c>
      <c r="K119" s="158">
        <v>77858</v>
      </c>
      <c r="L119" s="159"/>
      <c r="M119" s="159"/>
    </row>
    <row r="120" spans="1:13" ht="15.75" customHeight="1">
      <c r="A120" s="443"/>
      <c r="B120" s="157" t="s">
        <v>449</v>
      </c>
      <c r="C120" s="158">
        <f>3011+6</f>
        <v>3017</v>
      </c>
      <c r="D120" s="158">
        <f>1972+11</f>
        <v>1983</v>
      </c>
      <c r="E120" s="158">
        <f>4983+17</f>
        <v>5000</v>
      </c>
      <c r="F120" s="158">
        <v>286</v>
      </c>
      <c r="G120" s="158">
        <v>538</v>
      </c>
      <c r="H120" s="158">
        <v>824</v>
      </c>
      <c r="I120" s="158">
        <v>26080</v>
      </c>
      <c r="J120" s="158">
        <v>29016</v>
      </c>
      <c r="K120" s="158">
        <v>55096</v>
      </c>
      <c r="L120" s="159"/>
      <c r="M120" s="159"/>
    </row>
    <row r="121" spans="1:13" ht="15.75" customHeight="1">
      <c r="A121" s="443"/>
      <c r="B121" s="157" t="s">
        <v>450</v>
      </c>
      <c r="C121" s="158">
        <v>2176</v>
      </c>
      <c r="D121" s="158">
        <v>1020</v>
      </c>
      <c r="E121" s="158">
        <v>3196</v>
      </c>
      <c r="F121" s="158">
        <v>542</v>
      </c>
      <c r="G121" s="158">
        <v>670</v>
      </c>
      <c r="H121" s="158">
        <v>1212</v>
      </c>
      <c r="I121" s="158">
        <v>21207</v>
      </c>
      <c r="J121" s="158">
        <v>21691</v>
      </c>
      <c r="K121" s="158">
        <v>42898</v>
      </c>
      <c r="L121" s="159"/>
      <c r="M121" s="159"/>
    </row>
    <row r="122" spans="1:13" ht="15.75" customHeight="1">
      <c r="A122" s="443"/>
      <c r="B122" s="157" t="s">
        <v>451</v>
      </c>
      <c r="C122" s="158">
        <v>704</v>
      </c>
      <c r="D122" s="158">
        <v>798</v>
      </c>
      <c r="E122" s="158">
        <v>1502</v>
      </c>
      <c r="F122" s="158">
        <v>234</v>
      </c>
      <c r="G122" s="158">
        <v>339</v>
      </c>
      <c r="H122" s="158">
        <v>573</v>
      </c>
      <c r="I122" s="158">
        <v>12617</v>
      </c>
      <c r="J122" s="158">
        <v>19348</v>
      </c>
      <c r="K122" s="158">
        <v>31965</v>
      </c>
      <c r="L122" s="159"/>
      <c r="M122" s="159"/>
    </row>
    <row r="123" spans="1:13" ht="15.75" customHeight="1">
      <c r="A123" s="443"/>
      <c r="B123" s="157" t="s">
        <v>452</v>
      </c>
      <c r="C123" s="158">
        <v>781</v>
      </c>
      <c r="D123" s="158">
        <v>893</v>
      </c>
      <c r="E123" s="158">
        <v>1674</v>
      </c>
      <c r="F123" s="158">
        <v>256</v>
      </c>
      <c r="G123" s="158">
        <v>327</v>
      </c>
      <c r="H123" s="158">
        <v>583</v>
      </c>
      <c r="I123" s="158">
        <v>9233</v>
      </c>
      <c r="J123" s="158">
        <v>15663</v>
      </c>
      <c r="K123" s="158">
        <v>24896</v>
      </c>
      <c r="L123" s="159"/>
      <c r="M123" s="159"/>
    </row>
    <row r="124" spans="1:13" ht="15.75" customHeight="1">
      <c r="A124" s="443"/>
      <c r="B124" s="157" t="s">
        <v>431</v>
      </c>
      <c r="C124" s="158">
        <v>813</v>
      </c>
      <c r="D124" s="158">
        <v>1002</v>
      </c>
      <c r="E124" s="158">
        <v>1815</v>
      </c>
      <c r="F124" s="158">
        <v>129</v>
      </c>
      <c r="G124" s="158">
        <v>285</v>
      </c>
      <c r="H124" s="158">
        <v>414</v>
      </c>
      <c r="I124" s="158">
        <v>5914</v>
      </c>
      <c r="J124" s="158">
        <v>10855</v>
      </c>
      <c r="K124" s="158">
        <v>16769</v>
      </c>
      <c r="L124" s="159"/>
      <c r="M124" s="159"/>
    </row>
    <row r="125" spans="1:13" ht="15.75" customHeight="1">
      <c r="A125" s="443"/>
      <c r="B125" s="157" t="s">
        <v>422</v>
      </c>
      <c r="C125" s="158">
        <v>228</v>
      </c>
      <c r="D125" s="158">
        <v>278</v>
      </c>
      <c r="E125" s="158">
        <v>506</v>
      </c>
      <c r="F125" s="158">
        <v>85</v>
      </c>
      <c r="G125" s="158">
        <v>236</v>
      </c>
      <c r="H125" s="158">
        <v>321</v>
      </c>
      <c r="I125" s="158">
        <v>3659</v>
      </c>
      <c r="J125" s="158">
        <v>7948</v>
      </c>
      <c r="K125" s="158">
        <v>11607</v>
      </c>
      <c r="L125" s="159"/>
      <c r="M125" s="159"/>
    </row>
    <row r="126" spans="1:13" ht="15.75" customHeight="1">
      <c r="A126" s="443"/>
      <c r="B126" s="157" t="s">
        <v>426</v>
      </c>
      <c r="C126" s="158">
        <v>292</v>
      </c>
      <c r="D126" s="158">
        <v>283</v>
      </c>
      <c r="E126" s="158">
        <v>575</v>
      </c>
      <c r="F126" s="158">
        <v>46</v>
      </c>
      <c r="G126" s="158">
        <v>187</v>
      </c>
      <c r="H126" s="158">
        <v>233</v>
      </c>
      <c r="I126" s="158">
        <v>2377</v>
      </c>
      <c r="J126" s="158">
        <v>4411</v>
      </c>
      <c r="K126" s="158">
        <v>6788</v>
      </c>
      <c r="L126" s="159"/>
      <c r="M126" s="159"/>
    </row>
    <row r="127" spans="1:13" ht="15.75" customHeight="1">
      <c r="A127" s="443"/>
      <c r="B127" s="157" t="s">
        <v>453</v>
      </c>
      <c r="C127" s="158">
        <v>574</v>
      </c>
      <c r="D127" s="158">
        <v>465</v>
      </c>
      <c r="E127" s="158">
        <v>1039</v>
      </c>
      <c r="F127" s="158">
        <v>91</v>
      </c>
      <c r="G127" s="158">
        <v>165</v>
      </c>
      <c r="H127" s="158">
        <v>256</v>
      </c>
      <c r="I127" s="158">
        <v>2493</v>
      </c>
      <c r="J127" s="158">
        <v>3821</v>
      </c>
      <c r="K127" s="158">
        <v>6314</v>
      </c>
      <c r="L127" s="159"/>
      <c r="M127" s="159"/>
    </row>
    <row r="128" spans="1:13" ht="15.75" customHeight="1">
      <c r="A128" s="443"/>
      <c r="B128" s="157" t="s">
        <v>454</v>
      </c>
      <c r="C128" s="158">
        <v>277</v>
      </c>
      <c r="D128" s="158">
        <v>221</v>
      </c>
      <c r="E128" s="158">
        <v>498</v>
      </c>
      <c r="F128" s="158">
        <v>93</v>
      </c>
      <c r="G128" s="158">
        <v>68</v>
      </c>
      <c r="H128" s="158">
        <v>161</v>
      </c>
      <c r="I128" s="158">
        <v>2795</v>
      </c>
      <c r="J128" s="158">
        <v>3175</v>
      </c>
      <c r="K128" s="158">
        <v>5970</v>
      </c>
      <c r="L128" s="159"/>
      <c r="M128" s="159"/>
    </row>
    <row r="129" spans="1:13" ht="15.75" customHeight="1">
      <c r="A129" s="443"/>
      <c r="B129" s="157" t="s">
        <v>455</v>
      </c>
      <c r="C129" s="158">
        <v>331</v>
      </c>
      <c r="D129" s="158">
        <v>377</v>
      </c>
      <c r="E129" s="158">
        <v>708</v>
      </c>
      <c r="F129" s="158">
        <v>58</v>
      </c>
      <c r="G129" s="158">
        <v>91</v>
      </c>
      <c r="H129" s="158">
        <v>149</v>
      </c>
      <c r="I129" s="158">
        <v>2610</v>
      </c>
      <c r="J129" s="158">
        <v>2490</v>
      </c>
      <c r="K129" s="158">
        <v>5100</v>
      </c>
      <c r="L129" s="159"/>
      <c r="M129" s="159"/>
    </row>
    <row r="130" spans="1:13" ht="15.75" customHeight="1">
      <c r="A130" s="443"/>
      <c r="B130" s="157" t="s">
        <v>456</v>
      </c>
      <c r="C130" s="158">
        <v>187</v>
      </c>
      <c r="D130" s="158">
        <v>110</v>
      </c>
      <c r="E130" s="158">
        <v>297</v>
      </c>
      <c r="F130" s="158">
        <v>37</v>
      </c>
      <c r="G130" s="158">
        <v>30</v>
      </c>
      <c r="H130" s="158">
        <v>67</v>
      </c>
      <c r="I130" s="158">
        <v>3049</v>
      </c>
      <c r="J130" s="158">
        <v>1896</v>
      </c>
      <c r="K130" s="158">
        <v>4945</v>
      </c>
      <c r="L130" s="159"/>
      <c r="M130" s="159"/>
    </row>
    <row r="131" spans="1:13" ht="15.75" customHeight="1">
      <c r="A131" s="443"/>
      <c r="B131" s="157" t="s">
        <v>457</v>
      </c>
      <c r="C131" s="158">
        <v>473</v>
      </c>
      <c r="D131" s="158">
        <v>621</v>
      </c>
      <c r="E131" s="158">
        <v>1094</v>
      </c>
      <c r="F131" s="158">
        <v>18</v>
      </c>
      <c r="G131" s="158">
        <v>29</v>
      </c>
      <c r="H131" s="158">
        <v>47</v>
      </c>
      <c r="I131" s="158">
        <v>1806</v>
      </c>
      <c r="J131" s="158">
        <v>2918</v>
      </c>
      <c r="K131" s="158">
        <v>4724</v>
      </c>
      <c r="L131" s="159"/>
      <c r="M131" s="159"/>
    </row>
    <row r="132" spans="1:13" ht="15.75" customHeight="1">
      <c r="A132" s="443"/>
      <c r="B132" s="157" t="s">
        <v>458</v>
      </c>
      <c r="C132" s="158">
        <v>356</v>
      </c>
      <c r="D132" s="158">
        <v>139</v>
      </c>
      <c r="E132" s="158">
        <v>495</v>
      </c>
      <c r="F132" s="158">
        <v>72</v>
      </c>
      <c r="G132" s="158">
        <v>32</v>
      </c>
      <c r="H132" s="158">
        <v>104</v>
      </c>
      <c r="I132" s="158">
        <v>2596</v>
      </c>
      <c r="J132" s="158">
        <v>1432</v>
      </c>
      <c r="K132" s="158">
        <v>4028</v>
      </c>
      <c r="L132" s="159"/>
      <c r="M132" s="159"/>
    </row>
    <row r="133" spans="1:13" ht="15.75" customHeight="1">
      <c r="A133" s="443"/>
      <c r="B133" s="157" t="s">
        <v>459</v>
      </c>
      <c r="C133" s="158">
        <v>103</v>
      </c>
      <c r="D133" s="158">
        <v>139</v>
      </c>
      <c r="E133" s="158">
        <v>242</v>
      </c>
      <c r="F133" s="158">
        <v>27</v>
      </c>
      <c r="G133" s="158">
        <v>13</v>
      </c>
      <c r="H133" s="158">
        <v>40</v>
      </c>
      <c r="I133" s="158">
        <v>290</v>
      </c>
      <c r="J133" s="158">
        <v>456</v>
      </c>
      <c r="K133" s="158">
        <v>746</v>
      </c>
      <c r="L133" s="159"/>
      <c r="M133" s="159"/>
    </row>
    <row r="134" spans="1:13" ht="15.75" customHeight="1">
      <c r="A134" s="443"/>
      <c r="B134" s="157" t="s">
        <v>460</v>
      </c>
      <c r="C134" s="158">
        <v>37</v>
      </c>
      <c r="D134" s="158">
        <v>16</v>
      </c>
      <c r="E134" s="158">
        <v>53</v>
      </c>
      <c r="F134" s="158">
        <v>3</v>
      </c>
      <c r="G134" s="158">
        <v>0</v>
      </c>
      <c r="H134" s="158">
        <v>3</v>
      </c>
      <c r="I134" s="158">
        <v>423</v>
      </c>
      <c r="J134" s="158">
        <v>205</v>
      </c>
      <c r="K134" s="158">
        <v>628</v>
      </c>
      <c r="L134" s="159"/>
      <c r="M134" s="159"/>
    </row>
    <row r="135" spans="1:13" ht="15.75" customHeight="1">
      <c r="A135" s="442" t="s">
        <v>461</v>
      </c>
      <c r="B135" s="442"/>
      <c r="C135" s="160">
        <v>15214</v>
      </c>
      <c r="D135" s="160">
        <v>11170</v>
      </c>
      <c r="E135" s="160">
        <v>26384</v>
      </c>
      <c r="F135" s="160">
        <v>3322</v>
      </c>
      <c r="G135" s="160">
        <v>4830</v>
      </c>
      <c r="H135" s="160">
        <v>8152</v>
      </c>
      <c r="I135" s="160">
        <v>180717</v>
      </c>
      <c r="J135" s="160">
        <v>217507</v>
      </c>
      <c r="K135" s="160">
        <v>398224</v>
      </c>
      <c r="L135" s="159"/>
      <c r="M135" s="159"/>
    </row>
    <row r="136" spans="1:13" ht="15.75" customHeight="1">
      <c r="A136" s="442" t="s">
        <v>462</v>
      </c>
      <c r="B136" s="157" t="s">
        <v>463</v>
      </c>
      <c r="C136" s="158">
        <v>1051</v>
      </c>
      <c r="D136" s="158">
        <v>776</v>
      </c>
      <c r="E136" s="158">
        <v>1827</v>
      </c>
      <c r="F136" s="158">
        <v>477</v>
      </c>
      <c r="G136" s="158">
        <v>392</v>
      </c>
      <c r="H136" s="158">
        <v>869</v>
      </c>
      <c r="I136" s="158">
        <v>56734</v>
      </c>
      <c r="J136" s="158">
        <v>52981</v>
      </c>
      <c r="K136" s="158">
        <v>109715</v>
      </c>
      <c r="L136" s="159"/>
      <c r="M136" s="159"/>
    </row>
    <row r="137" spans="1:13" ht="15.75" customHeight="1">
      <c r="A137" s="443"/>
      <c r="B137" s="157" t="s">
        <v>464</v>
      </c>
      <c r="C137" s="158">
        <v>1762</v>
      </c>
      <c r="D137" s="158">
        <v>1313</v>
      </c>
      <c r="E137" s="158">
        <v>3075</v>
      </c>
      <c r="F137" s="158">
        <v>666</v>
      </c>
      <c r="G137" s="158">
        <v>526</v>
      </c>
      <c r="H137" s="158">
        <v>1192</v>
      </c>
      <c r="I137" s="158">
        <v>44210</v>
      </c>
      <c r="J137" s="158">
        <v>47087</v>
      </c>
      <c r="K137" s="158">
        <v>91297</v>
      </c>
      <c r="L137" s="159"/>
      <c r="M137" s="159"/>
    </row>
    <row r="138" spans="1:13" ht="15.75" customHeight="1">
      <c r="A138" s="443"/>
      <c r="B138" s="157" t="s">
        <v>465</v>
      </c>
      <c r="C138" s="158">
        <v>811</v>
      </c>
      <c r="D138" s="158">
        <v>592</v>
      </c>
      <c r="E138" s="158">
        <v>1403</v>
      </c>
      <c r="F138" s="158">
        <v>416</v>
      </c>
      <c r="G138" s="158">
        <v>256</v>
      </c>
      <c r="H138" s="158">
        <v>672</v>
      </c>
      <c r="I138" s="158">
        <v>46560</v>
      </c>
      <c r="J138" s="158">
        <v>43128</v>
      </c>
      <c r="K138" s="158">
        <v>89688</v>
      </c>
      <c r="L138" s="159"/>
      <c r="M138" s="159"/>
    </row>
    <row r="139" spans="1:13" ht="15.75" customHeight="1">
      <c r="A139" s="443"/>
      <c r="B139" s="157" t="s">
        <v>466</v>
      </c>
      <c r="C139" s="158">
        <v>769</v>
      </c>
      <c r="D139" s="158">
        <v>869</v>
      </c>
      <c r="E139" s="158">
        <v>1638</v>
      </c>
      <c r="F139" s="158">
        <v>231</v>
      </c>
      <c r="G139" s="158">
        <v>330</v>
      </c>
      <c r="H139" s="158">
        <v>561</v>
      </c>
      <c r="I139" s="158">
        <v>33141</v>
      </c>
      <c r="J139" s="158">
        <v>52894</v>
      </c>
      <c r="K139" s="158">
        <v>86035</v>
      </c>
      <c r="L139" s="159"/>
      <c r="M139" s="159"/>
    </row>
    <row r="140" spans="1:13" ht="15.75" customHeight="1">
      <c r="A140" s="443"/>
      <c r="B140" s="157" t="s">
        <v>467</v>
      </c>
      <c r="C140" s="158">
        <v>1067</v>
      </c>
      <c r="D140" s="158">
        <v>772</v>
      </c>
      <c r="E140" s="158">
        <v>1839</v>
      </c>
      <c r="F140" s="158">
        <v>563</v>
      </c>
      <c r="G140" s="158">
        <v>550</v>
      </c>
      <c r="H140" s="158">
        <v>1113</v>
      </c>
      <c r="I140" s="158">
        <v>35204</v>
      </c>
      <c r="J140" s="158">
        <v>40782</v>
      </c>
      <c r="K140" s="158">
        <v>75986</v>
      </c>
      <c r="L140" s="159"/>
      <c r="M140" s="159"/>
    </row>
    <row r="141" spans="1:13" ht="15.75" customHeight="1">
      <c r="A141" s="443"/>
      <c r="B141" s="157" t="s">
        <v>468</v>
      </c>
      <c r="C141" s="158">
        <v>239</v>
      </c>
      <c r="D141" s="158">
        <v>445</v>
      </c>
      <c r="E141" s="158">
        <v>684</v>
      </c>
      <c r="F141" s="158">
        <v>103</v>
      </c>
      <c r="G141" s="158">
        <v>206</v>
      </c>
      <c r="H141" s="158">
        <v>309</v>
      </c>
      <c r="I141" s="158">
        <v>9525</v>
      </c>
      <c r="J141" s="158">
        <v>16140</v>
      </c>
      <c r="K141" s="158">
        <v>25665</v>
      </c>
      <c r="L141" s="159"/>
      <c r="M141" s="159"/>
    </row>
    <row r="142" spans="1:13" ht="15.75" customHeight="1">
      <c r="A142" s="443"/>
      <c r="B142" s="157" t="s">
        <v>469</v>
      </c>
      <c r="C142" s="158">
        <v>397</v>
      </c>
      <c r="D142" s="158">
        <v>261</v>
      </c>
      <c r="E142" s="158">
        <v>658</v>
      </c>
      <c r="F142" s="158">
        <v>137</v>
      </c>
      <c r="G142" s="158">
        <v>99</v>
      </c>
      <c r="H142" s="158">
        <v>236</v>
      </c>
      <c r="I142" s="158">
        <v>13805</v>
      </c>
      <c r="J142" s="158">
        <v>11633</v>
      </c>
      <c r="K142" s="158">
        <v>25438</v>
      </c>
      <c r="L142" s="159"/>
      <c r="M142" s="159"/>
    </row>
    <row r="143" spans="1:13" ht="15.75" customHeight="1">
      <c r="A143" s="443"/>
      <c r="B143" s="157" t="s">
        <v>470</v>
      </c>
      <c r="C143" s="158">
        <v>154</v>
      </c>
      <c r="D143" s="158">
        <v>93</v>
      </c>
      <c r="E143" s="158">
        <v>247</v>
      </c>
      <c r="F143" s="158">
        <v>141</v>
      </c>
      <c r="G143" s="158">
        <v>98</v>
      </c>
      <c r="H143" s="158">
        <v>239</v>
      </c>
      <c r="I143" s="158">
        <v>12071</v>
      </c>
      <c r="J143" s="158">
        <v>5916</v>
      </c>
      <c r="K143" s="158">
        <v>17987</v>
      </c>
      <c r="L143" s="159"/>
      <c r="M143" s="159"/>
    </row>
    <row r="144" spans="1:13" ht="15.75" customHeight="1">
      <c r="A144" s="443"/>
      <c r="B144" s="157" t="s">
        <v>471</v>
      </c>
      <c r="C144" s="158">
        <v>1399</v>
      </c>
      <c r="D144" s="158">
        <v>813</v>
      </c>
      <c r="E144" s="158">
        <v>2212</v>
      </c>
      <c r="F144" s="158">
        <v>93</v>
      </c>
      <c r="G144" s="158">
        <v>92</v>
      </c>
      <c r="H144" s="158">
        <v>185</v>
      </c>
      <c r="I144" s="158">
        <v>3999</v>
      </c>
      <c r="J144" s="158">
        <v>4622</v>
      </c>
      <c r="K144" s="158">
        <v>8621</v>
      </c>
      <c r="L144" s="159"/>
      <c r="M144" s="159"/>
    </row>
    <row r="145" spans="1:13" ht="15.75" customHeight="1">
      <c r="A145" s="443"/>
      <c r="B145" s="157" t="s">
        <v>472</v>
      </c>
      <c r="C145" s="158">
        <v>108</v>
      </c>
      <c r="D145" s="158">
        <v>82</v>
      </c>
      <c r="E145" s="158">
        <v>190</v>
      </c>
      <c r="F145" s="158">
        <v>30</v>
      </c>
      <c r="G145" s="158">
        <v>35</v>
      </c>
      <c r="H145" s="158">
        <v>65</v>
      </c>
      <c r="I145" s="158">
        <v>850</v>
      </c>
      <c r="J145" s="158">
        <v>1092</v>
      </c>
      <c r="K145" s="158">
        <v>1942</v>
      </c>
      <c r="L145" s="159"/>
      <c r="M145" s="159"/>
    </row>
    <row r="146" spans="1:13">
      <c r="A146" s="443"/>
      <c r="B146" s="157" t="s">
        <v>447</v>
      </c>
      <c r="C146" s="158">
        <v>6</v>
      </c>
      <c r="D146" s="158">
        <v>5</v>
      </c>
      <c r="E146" s="158">
        <v>11</v>
      </c>
      <c r="F146" s="158">
        <v>0</v>
      </c>
      <c r="G146" s="158">
        <v>0</v>
      </c>
      <c r="H146" s="158">
        <v>0</v>
      </c>
      <c r="I146" s="158">
        <v>381</v>
      </c>
      <c r="J146" s="158">
        <v>276</v>
      </c>
      <c r="K146" s="158">
        <v>657</v>
      </c>
      <c r="L146" s="159"/>
      <c r="M146" s="159"/>
    </row>
    <row r="147" spans="1:13">
      <c r="A147" s="443"/>
      <c r="B147" s="157" t="s">
        <v>473</v>
      </c>
      <c r="C147" s="158">
        <v>11</v>
      </c>
      <c r="D147" s="158">
        <v>13</v>
      </c>
      <c r="E147" s="158">
        <v>24</v>
      </c>
      <c r="F147" s="158">
        <v>22</v>
      </c>
      <c r="G147" s="158">
        <v>21</v>
      </c>
      <c r="H147" s="158">
        <v>43</v>
      </c>
      <c r="I147" s="158">
        <v>23</v>
      </c>
      <c r="J147" s="158">
        <v>17</v>
      </c>
      <c r="K147" s="158">
        <v>40</v>
      </c>
      <c r="L147" s="159"/>
      <c r="M147" s="159"/>
    </row>
    <row r="148" spans="1:13">
      <c r="A148" s="442"/>
      <c r="B148" s="157" t="s">
        <v>454</v>
      </c>
      <c r="C148" s="158">
        <v>4</v>
      </c>
      <c r="D148" s="158">
        <v>0</v>
      </c>
      <c r="E148" s="158">
        <v>4</v>
      </c>
      <c r="F148" s="158">
        <v>0</v>
      </c>
      <c r="G148" s="158">
        <v>0</v>
      </c>
      <c r="H148" s="158">
        <v>0</v>
      </c>
      <c r="I148" s="158">
        <v>17</v>
      </c>
      <c r="J148" s="158">
        <v>5</v>
      </c>
      <c r="K148" s="158">
        <v>22</v>
      </c>
      <c r="L148" s="159"/>
      <c r="M148" s="159"/>
    </row>
    <row r="149" spans="1:13" ht="15">
      <c r="A149" s="442" t="s">
        <v>474</v>
      </c>
      <c r="B149" s="442"/>
      <c r="C149" s="160">
        <v>7778</v>
      </c>
      <c r="D149" s="160">
        <v>6034</v>
      </c>
      <c r="E149" s="160">
        <v>13812</v>
      </c>
      <c r="F149" s="160">
        <v>2879</v>
      </c>
      <c r="G149" s="160">
        <v>2605</v>
      </c>
      <c r="H149" s="160">
        <v>5484</v>
      </c>
      <c r="I149" s="160">
        <v>256520</v>
      </c>
      <c r="J149" s="160">
        <v>276573</v>
      </c>
      <c r="K149" s="160">
        <v>533093</v>
      </c>
      <c r="L149" s="159"/>
      <c r="M149" s="159"/>
    </row>
    <row r="150" spans="1:13" ht="15">
      <c r="A150" s="442" t="s">
        <v>374</v>
      </c>
      <c r="B150" s="442"/>
      <c r="C150" s="158">
        <v>162</v>
      </c>
      <c r="D150" s="158">
        <v>203</v>
      </c>
      <c r="E150" s="158">
        <v>365</v>
      </c>
      <c r="F150" s="158">
        <v>194</v>
      </c>
      <c r="G150" s="158">
        <v>222</v>
      </c>
      <c r="H150" s="158">
        <v>416</v>
      </c>
      <c r="I150" s="158">
        <v>24482</v>
      </c>
      <c r="J150" s="158">
        <v>18042</v>
      </c>
      <c r="K150" s="158">
        <v>42524</v>
      </c>
      <c r="L150" s="159"/>
      <c r="M150" s="159"/>
    </row>
    <row r="151" spans="1:13">
      <c r="A151" s="442" t="s">
        <v>379</v>
      </c>
      <c r="B151" s="443"/>
      <c r="C151" s="158">
        <v>336</v>
      </c>
      <c r="D151" s="158">
        <v>135</v>
      </c>
      <c r="E151" s="158">
        <v>471</v>
      </c>
      <c r="F151" s="158">
        <v>0</v>
      </c>
      <c r="G151" s="158">
        <v>2</v>
      </c>
      <c r="H151" s="158">
        <v>2</v>
      </c>
      <c r="I151" s="158">
        <v>1453</v>
      </c>
      <c r="J151" s="158">
        <v>703</v>
      </c>
      <c r="K151" s="158">
        <v>2156</v>
      </c>
      <c r="L151" s="159"/>
      <c r="M151" s="159"/>
    </row>
    <row r="152" spans="1:13" ht="15">
      <c r="A152" s="442" t="s">
        <v>383</v>
      </c>
      <c r="B152" s="442"/>
      <c r="C152" s="158">
        <v>20</v>
      </c>
      <c r="D152" s="158">
        <v>78</v>
      </c>
      <c r="E152" s="158">
        <v>98</v>
      </c>
      <c r="F152" s="158">
        <v>19</v>
      </c>
      <c r="G152" s="158">
        <v>62</v>
      </c>
      <c r="H152" s="158">
        <v>81</v>
      </c>
      <c r="I152" s="158">
        <v>702</v>
      </c>
      <c r="J152" s="158">
        <v>6927</v>
      </c>
      <c r="K152" s="158">
        <v>7629</v>
      </c>
      <c r="L152" s="159"/>
      <c r="M152" s="159"/>
    </row>
    <row r="153" spans="1:13" ht="15">
      <c r="A153" s="446" t="s">
        <v>48</v>
      </c>
      <c r="B153" s="446"/>
      <c r="C153" s="161">
        <v>55237</v>
      </c>
      <c r="D153" s="161">
        <v>39382</v>
      </c>
      <c r="E153" s="161">
        <v>94619</v>
      </c>
      <c r="F153" s="161">
        <v>13169</v>
      </c>
      <c r="G153" s="161">
        <v>17011</v>
      </c>
      <c r="H153" s="161">
        <v>30180</v>
      </c>
      <c r="I153" s="161">
        <v>1590786</v>
      </c>
      <c r="J153" s="161">
        <v>1525206</v>
      </c>
      <c r="K153" s="161">
        <v>3115992</v>
      </c>
      <c r="L153" s="159"/>
      <c r="M153" s="159"/>
    </row>
  </sheetData>
  <mergeCells count="46">
    <mergeCell ref="A150:B150"/>
    <mergeCell ref="A151:B151"/>
    <mergeCell ref="A152:B152"/>
    <mergeCell ref="A153:B153"/>
    <mergeCell ref="A116:B116"/>
    <mergeCell ref="A117:B117"/>
    <mergeCell ref="A118:A134"/>
    <mergeCell ref="A135:B135"/>
    <mergeCell ref="A136:A148"/>
    <mergeCell ref="A149:B149"/>
    <mergeCell ref="A115:B115"/>
    <mergeCell ref="A49:A59"/>
    <mergeCell ref="A60:B60"/>
    <mergeCell ref="A61:B61"/>
    <mergeCell ref="A62:B62"/>
    <mergeCell ref="A63:B63"/>
    <mergeCell ref="A64:B64"/>
    <mergeCell ref="A65:B65"/>
    <mergeCell ref="A66:B66"/>
    <mergeCell ref="A67:B67"/>
    <mergeCell ref="A68:A113"/>
    <mergeCell ref="A114:B114"/>
    <mergeCell ref="A48:B48"/>
    <mergeCell ref="A14:B14"/>
    <mergeCell ref="A15:B15"/>
    <mergeCell ref="A16:A33"/>
    <mergeCell ref="A34:B34"/>
    <mergeCell ref="A35:B35"/>
    <mergeCell ref="A36:B36"/>
    <mergeCell ref="A37:B37"/>
    <mergeCell ref="A38:A42"/>
    <mergeCell ref="A43:B43"/>
    <mergeCell ref="A44:B44"/>
    <mergeCell ref="A45:A47"/>
    <mergeCell ref="A13:B13"/>
    <mergeCell ref="A1:K1"/>
    <mergeCell ref="A2:B3"/>
    <mergeCell ref="C2:E2"/>
    <mergeCell ref="F2:H2"/>
    <mergeCell ref="I2:K2"/>
    <mergeCell ref="A4:A7"/>
    <mergeCell ref="A8:B8"/>
    <mergeCell ref="A9:B9"/>
    <mergeCell ref="A10:B10"/>
    <mergeCell ref="A11:B11"/>
    <mergeCell ref="A12:B12"/>
  </mergeCells>
  <pageMargins left="0.70866141732283472" right="0.23622047244094491" top="0.47244094488188981" bottom="0.51181102362204722" header="0.31496062992125984" footer="0.19685039370078741"/>
  <pageSetup paperSize="9" scale="83" firstPageNumber="46" orientation="portrait" useFirstPageNumber="1" horizontalDpi="4294967294" verticalDpi="4294967294" r:id="rId1"/>
  <headerFooter>
    <oddFooter>&amp;L&amp;"Arial,Italic"&amp;9AISHE 2012-13&amp;CT-&amp;P</oddFooter>
  </headerFooter>
  <rowBreaks count="1" manualBreakCount="1">
    <brk id="11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W48"/>
  <sheetViews>
    <sheetView view="pageBreakPreview" topLeftCell="A31" zoomScaleSheetLayoutView="100" workbookViewId="0">
      <selection activeCell="A43" sqref="A43:XFD50"/>
    </sheetView>
  </sheetViews>
  <sheetFormatPr defaultRowHeight="15"/>
  <cols>
    <col min="1" max="1" width="5.140625" style="210" customWidth="1"/>
    <col min="2" max="2" width="18.5703125" style="210" customWidth="1"/>
    <col min="3" max="3" width="9.28515625" style="210" customWidth="1"/>
    <col min="4" max="4" width="9.140625" style="210" customWidth="1"/>
    <col min="5" max="5" width="9" style="210" customWidth="1"/>
    <col min="6" max="6" width="7.85546875" style="210" customWidth="1"/>
    <col min="7" max="8" width="7.7109375" style="210" customWidth="1"/>
    <col min="9" max="9" width="7.28515625" style="210" customWidth="1"/>
    <col min="10" max="10" width="7" style="210" customWidth="1"/>
    <col min="11" max="11" width="7.85546875" style="210" customWidth="1"/>
    <col min="12" max="12" width="7.7109375" style="210" customWidth="1"/>
    <col min="13" max="13" width="8.140625" style="210" customWidth="1"/>
    <col min="14" max="14" width="7.7109375" style="210" customWidth="1"/>
    <col min="15" max="16384" width="9.140625" style="210"/>
  </cols>
  <sheetData>
    <row r="1" spans="1:23" s="68" customFormat="1" ht="27" customHeight="1">
      <c r="B1" s="69" t="s">
        <v>678</v>
      </c>
      <c r="C1" s="451" t="s">
        <v>1340</v>
      </c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 t="s">
        <v>1341</v>
      </c>
      <c r="P1" s="451"/>
      <c r="Q1" s="451"/>
      <c r="R1" s="451"/>
      <c r="S1" s="451"/>
      <c r="T1" s="451"/>
      <c r="U1" s="451"/>
      <c r="V1" s="451"/>
      <c r="W1" s="451"/>
    </row>
    <row r="2" spans="1:23" s="353" customFormat="1" ht="30" customHeight="1">
      <c r="A2" s="452" t="s">
        <v>108</v>
      </c>
      <c r="B2" s="437" t="s">
        <v>36</v>
      </c>
      <c r="C2" s="454" t="s">
        <v>145</v>
      </c>
      <c r="D2" s="455"/>
      <c r="E2" s="456"/>
      <c r="F2" s="454" t="s">
        <v>146</v>
      </c>
      <c r="G2" s="455"/>
      <c r="H2" s="456"/>
      <c r="I2" s="454" t="s">
        <v>147</v>
      </c>
      <c r="J2" s="455"/>
      <c r="K2" s="456"/>
      <c r="L2" s="454" t="s">
        <v>148</v>
      </c>
      <c r="M2" s="455"/>
      <c r="N2" s="456"/>
      <c r="O2" s="447" t="s">
        <v>1342</v>
      </c>
      <c r="P2" s="448"/>
      <c r="Q2" s="449"/>
      <c r="R2" s="447" t="s">
        <v>662</v>
      </c>
      <c r="S2" s="448"/>
      <c r="T2" s="449"/>
      <c r="U2" s="447" t="s">
        <v>663</v>
      </c>
      <c r="V2" s="448"/>
      <c r="W2" s="449"/>
    </row>
    <row r="3" spans="1:23" s="354" customFormat="1" ht="24.75" customHeight="1">
      <c r="A3" s="453"/>
      <c r="B3" s="437"/>
      <c r="C3" s="128" t="s">
        <v>117</v>
      </c>
      <c r="D3" s="128" t="s">
        <v>118</v>
      </c>
      <c r="E3" s="128" t="s">
        <v>104</v>
      </c>
      <c r="F3" s="128" t="s">
        <v>117</v>
      </c>
      <c r="G3" s="128" t="s">
        <v>118</v>
      </c>
      <c r="H3" s="128" t="s">
        <v>104</v>
      </c>
      <c r="I3" s="128" t="s">
        <v>117</v>
      </c>
      <c r="J3" s="128" t="s">
        <v>118</v>
      </c>
      <c r="K3" s="128" t="s">
        <v>104</v>
      </c>
      <c r="L3" s="128" t="s">
        <v>117</v>
      </c>
      <c r="M3" s="128" t="s">
        <v>118</v>
      </c>
      <c r="N3" s="128" t="s">
        <v>104</v>
      </c>
      <c r="O3" s="128" t="s">
        <v>117</v>
      </c>
      <c r="P3" s="128" t="s">
        <v>118</v>
      </c>
      <c r="Q3" s="128" t="s">
        <v>104</v>
      </c>
      <c r="R3" s="128" t="s">
        <v>117</v>
      </c>
      <c r="S3" s="128" t="s">
        <v>118</v>
      </c>
      <c r="T3" s="128" t="s">
        <v>104</v>
      </c>
      <c r="U3" s="128" t="s">
        <v>117</v>
      </c>
      <c r="V3" s="128" t="s">
        <v>118</v>
      </c>
      <c r="W3" s="128" t="s">
        <v>104</v>
      </c>
    </row>
    <row r="4" spans="1:23" s="354" customFormat="1" ht="13.5" customHeight="1">
      <c r="A4" s="62">
        <v>1</v>
      </c>
      <c r="B4" s="62">
        <v>2</v>
      </c>
      <c r="C4" s="62">
        <v>3</v>
      </c>
      <c r="D4" s="62">
        <v>4</v>
      </c>
      <c r="E4" s="62">
        <v>5</v>
      </c>
      <c r="F4" s="62">
        <v>6</v>
      </c>
      <c r="G4" s="62">
        <v>7</v>
      </c>
      <c r="H4" s="62">
        <v>8</v>
      </c>
      <c r="I4" s="62">
        <v>9</v>
      </c>
      <c r="J4" s="62">
        <v>10</v>
      </c>
      <c r="K4" s="62">
        <v>11</v>
      </c>
      <c r="L4" s="62">
        <v>12</v>
      </c>
      <c r="M4" s="62">
        <v>13</v>
      </c>
      <c r="N4" s="62">
        <v>14</v>
      </c>
      <c r="O4" s="62">
        <v>3</v>
      </c>
      <c r="P4" s="62">
        <v>4</v>
      </c>
      <c r="Q4" s="62">
        <v>5</v>
      </c>
      <c r="R4" s="62">
        <v>6</v>
      </c>
      <c r="S4" s="62">
        <v>7</v>
      </c>
      <c r="T4" s="62">
        <v>8</v>
      </c>
      <c r="U4" s="62">
        <v>9</v>
      </c>
      <c r="V4" s="62">
        <v>10</v>
      </c>
      <c r="W4" s="62">
        <v>11</v>
      </c>
    </row>
    <row r="5" spans="1:23" s="354" customFormat="1" ht="30.75" customHeight="1">
      <c r="A5" s="355">
        <v>1</v>
      </c>
      <c r="B5" s="356" t="s">
        <v>0</v>
      </c>
      <c r="C5" s="357">
        <v>4063</v>
      </c>
      <c r="D5" s="357">
        <v>4762</v>
      </c>
      <c r="E5" s="211">
        <v>8825</v>
      </c>
      <c r="F5" s="357">
        <v>36</v>
      </c>
      <c r="G5" s="357">
        <v>26</v>
      </c>
      <c r="H5" s="211">
        <v>62</v>
      </c>
      <c r="I5" s="357">
        <v>67</v>
      </c>
      <c r="J5" s="357">
        <v>164</v>
      </c>
      <c r="K5" s="211">
        <v>231</v>
      </c>
      <c r="L5" s="357">
        <v>379</v>
      </c>
      <c r="M5" s="357">
        <v>529</v>
      </c>
      <c r="N5" s="211">
        <v>908</v>
      </c>
      <c r="O5" s="357">
        <v>4</v>
      </c>
      <c r="P5" s="357">
        <v>6</v>
      </c>
      <c r="Q5" s="211">
        <v>10</v>
      </c>
      <c r="R5" s="357">
        <v>72</v>
      </c>
      <c r="S5" s="357">
        <v>98</v>
      </c>
      <c r="T5" s="211">
        <v>170</v>
      </c>
      <c r="U5" s="357">
        <v>51</v>
      </c>
      <c r="V5" s="357">
        <v>98</v>
      </c>
      <c r="W5" s="211">
        <v>149</v>
      </c>
    </row>
    <row r="6" spans="1:23" s="354" customFormat="1" ht="21.75" customHeight="1">
      <c r="A6" s="355">
        <v>2</v>
      </c>
      <c r="B6" s="213" t="s">
        <v>1</v>
      </c>
      <c r="C6" s="357">
        <v>896270</v>
      </c>
      <c r="D6" s="357">
        <v>678374</v>
      </c>
      <c r="E6" s="211">
        <v>1574644</v>
      </c>
      <c r="F6" s="357">
        <v>131403</v>
      </c>
      <c r="G6" s="357">
        <v>106237</v>
      </c>
      <c r="H6" s="211">
        <v>237640</v>
      </c>
      <c r="I6" s="357">
        <v>38566</v>
      </c>
      <c r="J6" s="357">
        <v>28362</v>
      </c>
      <c r="K6" s="211">
        <v>66928</v>
      </c>
      <c r="L6" s="357">
        <v>346218</v>
      </c>
      <c r="M6" s="357">
        <v>245374</v>
      </c>
      <c r="N6" s="211">
        <v>591592</v>
      </c>
      <c r="O6" s="357">
        <v>1197</v>
      </c>
      <c r="P6" s="357">
        <v>808</v>
      </c>
      <c r="Q6" s="211">
        <v>2005</v>
      </c>
      <c r="R6" s="357">
        <v>21785</v>
      </c>
      <c r="S6" s="357">
        <v>16715</v>
      </c>
      <c r="T6" s="211">
        <v>38500</v>
      </c>
      <c r="U6" s="357">
        <v>2435</v>
      </c>
      <c r="V6" s="357">
        <v>3068</v>
      </c>
      <c r="W6" s="211">
        <v>5503</v>
      </c>
    </row>
    <row r="7" spans="1:23" s="354" customFormat="1" ht="21.75" customHeight="1">
      <c r="A7" s="355">
        <v>3</v>
      </c>
      <c r="B7" s="213" t="s">
        <v>2</v>
      </c>
      <c r="C7" s="357">
        <v>15145</v>
      </c>
      <c r="D7" s="357">
        <v>16307</v>
      </c>
      <c r="E7" s="211">
        <v>31452</v>
      </c>
      <c r="F7" s="357">
        <v>189</v>
      </c>
      <c r="G7" s="357">
        <v>87</v>
      </c>
      <c r="H7" s="211">
        <v>276</v>
      </c>
      <c r="I7" s="357">
        <v>12595</v>
      </c>
      <c r="J7" s="357">
        <v>14488</v>
      </c>
      <c r="K7" s="211">
        <v>27083</v>
      </c>
      <c r="L7" s="357">
        <v>491</v>
      </c>
      <c r="M7" s="357">
        <v>250</v>
      </c>
      <c r="N7" s="211">
        <v>741</v>
      </c>
      <c r="O7" s="357">
        <v>28</v>
      </c>
      <c r="P7" s="357">
        <v>4</v>
      </c>
      <c r="Q7" s="211">
        <v>32</v>
      </c>
      <c r="R7" s="357">
        <v>33</v>
      </c>
      <c r="S7" s="357">
        <v>27</v>
      </c>
      <c r="T7" s="211">
        <v>60</v>
      </c>
      <c r="U7" s="357">
        <v>176</v>
      </c>
      <c r="V7" s="357">
        <v>284</v>
      </c>
      <c r="W7" s="211">
        <v>460</v>
      </c>
    </row>
    <row r="8" spans="1:23" s="354" customFormat="1" ht="21.75" customHeight="1">
      <c r="A8" s="355">
        <v>4</v>
      </c>
      <c r="B8" s="213" t="s">
        <v>3</v>
      </c>
      <c r="C8" s="357">
        <v>250951</v>
      </c>
      <c r="D8" s="357">
        <v>253687</v>
      </c>
      <c r="E8" s="211">
        <v>504638</v>
      </c>
      <c r="F8" s="357">
        <v>20146</v>
      </c>
      <c r="G8" s="357">
        <v>19115</v>
      </c>
      <c r="H8" s="211">
        <v>39261</v>
      </c>
      <c r="I8" s="357">
        <v>36438</v>
      </c>
      <c r="J8" s="357">
        <v>39846</v>
      </c>
      <c r="K8" s="211">
        <v>76284</v>
      </c>
      <c r="L8" s="357">
        <v>62654</v>
      </c>
      <c r="M8" s="357">
        <v>71927</v>
      </c>
      <c r="N8" s="211">
        <v>134581</v>
      </c>
      <c r="O8" s="357">
        <v>378</v>
      </c>
      <c r="P8" s="357">
        <v>139</v>
      </c>
      <c r="Q8" s="211">
        <v>517</v>
      </c>
      <c r="R8" s="357">
        <v>21934</v>
      </c>
      <c r="S8" s="357">
        <v>20331</v>
      </c>
      <c r="T8" s="211">
        <v>42265</v>
      </c>
      <c r="U8" s="357">
        <v>2107</v>
      </c>
      <c r="V8" s="357">
        <v>2285</v>
      </c>
      <c r="W8" s="211">
        <v>4392</v>
      </c>
    </row>
    <row r="9" spans="1:23" s="354" customFormat="1" ht="21.75" customHeight="1">
      <c r="A9" s="355">
        <v>5</v>
      </c>
      <c r="B9" s="213" t="s">
        <v>4</v>
      </c>
      <c r="C9" s="357">
        <v>814824</v>
      </c>
      <c r="D9" s="357">
        <v>572439</v>
      </c>
      <c r="E9" s="211">
        <v>1387263</v>
      </c>
      <c r="F9" s="357">
        <v>84520</v>
      </c>
      <c r="G9" s="357">
        <v>51074</v>
      </c>
      <c r="H9" s="211">
        <v>135594</v>
      </c>
      <c r="I9" s="357">
        <v>10735</v>
      </c>
      <c r="J9" s="357">
        <v>8289</v>
      </c>
      <c r="K9" s="211">
        <v>19024</v>
      </c>
      <c r="L9" s="357">
        <v>314879</v>
      </c>
      <c r="M9" s="357">
        <v>213874</v>
      </c>
      <c r="N9" s="211">
        <v>528753</v>
      </c>
      <c r="O9" s="357">
        <v>856</v>
      </c>
      <c r="P9" s="357">
        <v>656</v>
      </c>
      <c r="Q9" s="211">
        <v>1512</v>
      </c>
      <c r="R9" s="357">
        <v>62324</v>
      </c>
      <c r="S9" s="357">
        <v>45054</v>
      </c>
      <c r="T9" s="211">
        <v>107378</v>
      </c>
      <c r="U9" s="357">
        <v>1789</v>
      </c>
      <c r="V9" s="357">
        <v>1142</v>
      </c>
      <c r="W9" s="211">
        <v>2931</v>
      </c>
    </row>
    <row r="10" spans="1:23" s="354" customFormat="1" ht="21.75" customHeight="1">
      <c r="A10" s="355">
        <v>6</v>
      </c>
      <c r="B10" s="213" t="s">
        <v>5</v>
      </c>
      <c r="C10" s="357">
        <v>45462</v>
      </c>
      <c r="D10" s="357">
        <v>37615</v>
      </c>
      <c r="E10" s="211">
        <v>83077</v>
      </c>
      <c r="F10" s="357">
        <v>3807</v>
      </c>
      <c r="G10" s="357">
        <v>3179</v>
      </c>
      <c r="H10" s="211">
        <v>6986</v>
      </c>
      <c r="I10" s="357">
        <v>728</v>
      </c>
      <c r="J10" s="357">
        <v>565</v>
      </c>
      <c r="K10" s="211">
        <v>1293</v>
      </c>
      <c r="L10" s="357">
        <v>1763</v>
      </c>
      <c r="M10" s="357">
        <v>917</v>
      </c>
      <c r="N10" s="211">
        <v>2680</v>
      </c>
      <c r="O10" s="357">
        <v>111</v>
      </c>
      <c r="P10" s="357">
        <v>52</v>
      </c>
      <c r="Q10" s="211">
        <v>163</v>
      </c>
      <c r="R10" s="357">
        <v>123</v>
      </c>
      <c r="S10" s="357">
        <v>17</v>
      </c>
      <c r="T10" s="211">
        <v>140</v>
      </c>
      <c r="U10" s="357">
        <v>2840</v>
      </c>
      <c r="V10" s="357">
        <v>1177</v>
      </c>
      <c r="W10" s="211">
        <v>4017</v>
      </c>
    </row>
    <row r="11" spans="1:23" s="354" customFormat="1" ht="21.75" customHeight="1">
      <c r="A11" s="355">
        <v>7</v>
      </c>
      <c r="B11" s="213" t="s">
        <v>6</v>
      </c>
      <c r="C11" s="357">
        <v>199700</v>
      </c>
      <c r="D11" s="357">
        <v>175966</v>
      </c>
      <c r="E11" s="211">
        <v>375666</v>
      </c>
      <c r="F11" s="357">
        <v>23857</v>
      </c>
      <c r="G11" s="357">
        <v>19089</v>
      </c>
      <c r="H11" s="211">
        <v>42946</v>
      </c>
      <c r="I11" s="357">
        <v>30011</v>
      </c>
      <c r="J11" s="357">
        <v>27291</v>
      </c>
      <c r="K11" s="211">
        <v>57302</v>
      </c>
      <c r="L11" s="357">
        <v>75054</v>
      </c>
      <c r="M11" s="357">
        <v>60380</v>
      </c>
      <c r="N11" s="211">
        <v>135434</v>
      </c>
      <c r="O11" s="357">
        <v>238</v>
      </c>
      <c r="P11" s="357">
        <v>115</v>
      </c>
      <c r="Q11" s="211">
        <v>353</v>
      </c>
      <c r="R11" s="357">
        <v>1374</v>
      </c>
      <c r="S11" s="357">
        <v>1529</v>
      </c>
      <c r="T11" s="211">
        <v>2903</v>
      </c>
      <c r="U11" s="357">
        <v>978</v>
      </c>
      <c r="V11" s="357">
        <v>2017</v>
      </c>
      <c r="W11" s="211">
        <v>2995</v>
      </c>
    </row>
    <row r="12" spans="1:23" s="354" customFormat="1" ht="30">
      <c r="A12" s="355">
        <v>8</v>
      </c>
      <c r="B12" s="356" t="s">
        <v>7</v>
      </c>
      <c r="C12" s="357">
        <v>1911</v>
      </c>
      <c r="D12" s="357">
        <v>1411</v>
      </c>
      <c r="E12" s="211">
        <v>3322</v>
      </c>
      <c r="F12" s="357">
        <v>29</v>
      </c>
      <c r="G12" s="357">
        <v>25</v>
      </c>
      <c r="H12" s="211">
        <v>54</v>
      </c>
      <c r="I12" s="357">
        <v>379</v>
      </c>
      <c r="J12" s="357">
        <v>167</v>
      </c>
      <c r="K12" s="211">
        <v>546</v>
      </c>
      <c r="L12" s="357">
        <v>93</v>
      </c>
      <c r="M12" s="357">
        <v>56</v>
      </c>
      <c r="N12" s="211">
        <v>149</v>
      </c>
      <c r="O12" s="357">
        <v>2</v>
      </c>
      <c r="P12" s="357">
        <v>0</v>
      </c>
      <c r="Q12" s="211">
        <v>2</v>
      </c>
      <c r="R12" s="357">
        <v>27</v>
      </c>
      <c r="S12" s="357">
        <v>5</v>
      </c>
      <c r="T12" s="211">
        <v>32</v>
      </c>
      <c r="U12" s="357">
        <v>3</v>
      </c>
      <c r="V12" s="357">
        <v>3</v>
      </c>
      <c r="W12" s="211">
        <v>6</v>
      </c>
    </row>
    <row r="13" spans="1:23" s="354" customFormat="1" ht="21.75" customHeight="1">
      <c r="A13" s="355">
        <v>9</v>
      </c>
      <c r="B13" s="213" t="s">
        <v>81</v>
      </c>
      <c r="C13" s="357">
        <v>1191</v>
      </c>
      <c r="D13" s="357">
        <v>856</v>
      </c>
      <c r="E13" s="211">
        <v>2047</v>
      </c>
      <c r="F13" s="357">
        <v>73</v>
      </c>
      <c r="G13" s="357">
        <v>53</v>
      </c>
      <c r="H13" s="211">
        <v>126</v>
      </c>
      <c r="I13" s="357">
        <v>177</v>
      </c>
      <c r="J13" s="357">
        <v>99</v>
      </c>
      <c r="K13" s="211">
        <v>276</v>
      </c>
      <c r="L13" s="357">
        <v>182</v>
      </c>
      <c r="M13" s="357">
        <v>91</v>
      </c>
      <c r="N13" s="211">
        <v>273</v>
      </c>
      <c r="O13" s="357">
        <v>0</v>
      </c>
      <c r="P13" s="357">
        <v>1</v>
      </c>
      <c r="Q13" s="211">
        <v>1</v>
      </c>
      <c r="R13" s="357">
        <v>36</v>
      </c>
      <c r="S13" s="357">
        <v>26</v>
      </c>
      <c r="T13" s="211">
        <v>62</v>
      </c>
      <c r="U13" s="357">
        <v>25</v>
      </c>
      <c r="V13" s="357">
        <v>23</v>
      </c>
      <c r="W13" s="211">
        <v>48</v>
      </c>
    </row>
    <row r="14" spans="1:23" s="354" customFormat="1" ht="21.75" customHeight="1">
      <c r="A14" s="355">
        <v>10</v>
      </c>
      <c r="B14" s="213" t="s">
        <v>8</v>
      </c>
      <c r="C14" s="357">
        <v>455697</v>
      </c>
      <c r="D14" s="357">
        <v>395780</v>
      </c>
      <c r="E14" s="211">
        <v>851477</v>
      </c>
      <c r="F14" s="357">
        <v>48565</v>
      </c>
      <c r="G14" s="357">
        <v>38388</v>
      </c>
      <c r="H14" s="211">
        <v>86953</v>
      </c>
      <c r="I14" s="357">
        <v>7948</v>
      </c>
      <c r="J14" s="357">
        <v>5923</v>
      </c>
      <c r="K14" s="211">
        <v>13871</v>
      </c>
      <c r="L14" s="357">
        <v>51081</v>
      </c>
      <c r="M14" s="357">
        <v>30157</v>
      </c>
      <c r="N14" s="211">
        <v>81238</v>
      </c>
      <c r="O14" s="357">
        <v>1617</v>
      </c>
      <c r="P14" s="357">
        <v>787</v>
      </c>
      <c r="Q14" s="211">
        <v>2404</v>
      </c>
      <c r="R14" s="357">
        <v>8405</v>
      </c>
      <c r="S14" s="357">
        <v>4336</v>
      </c>
      <c r="T14" s="211">
        <v>12741</v>
      </c>
      <c r="U14" s="357">
        <v>2627</v>
      </c>
      <c r="V14" s="357">
        <v>3467</v>
      </c>
      <c r="W14" s="211">
        <v>6094</v>
      </c>
    </row>
    <row r="15" spans="1:23" s="354" customFormat="1" ht="21.75" customHeight="1">
      <c r="A15" s="355">
        <v>11</v>
      </c>
      <c r="B15" s="213" t="s">
        <v>9</v>
      </c>
      <c r="C15" s="357">
        <v>17142</v>
      </c>
      <c r="D15" s="357">
        <v>22511</v>
      </c>
      <c r="E15" s="211">
        <v>39653</v>
      </c>
      <c r="F15" s="357">
        <v>378</v>
      </c>
      <c r="G15" s="357">
        <v>381</v>
      </c>
      <c r="H15" s="211">
        <v>759</v>
      </c>
      <c r="I15" s="357">
        <v>1032</v>
      </c>
      <c r="J15" s="357">
        <v>1278</v>
      </c>
      <c r="K15" s="211">
        <v>2310</v>
      </c>
      <c r="L15" s="357">
        <v>2458</v>
      </c>
      <c r="M15" s="357">
        <v>3155</v>
      </c>
      <c r="N15" s="211">
        <v>5613</v>
      </c>
      <c r="O15" s="357">
        <v>13</v>
      </c>
      <c r="P15" s="357">
        <v>16</v>
      </c>
      <c r="Q15" s="211">
        <v>29</v>
      </c>
      <c r="R15" s="357">
        <v>554</v>
      </c>
      <c r="S15" s="357">
        <v>577</v>
      </c>
      <c r="T15" s="211">
        <v>1131</v>
      </c>
      <c r="U15" s="357">
        <v>1922</v>
      </c>
      <c r="V15" s="357">
        <v>3015</v>
      </c>
      <c r="W15" s="211">
        <v>4937</v>
      </c>
    </row>
    <row r="16" spans="1:23" s="354" customFormat="1" ht="21.75" customHeight="1">
      <c r="A16" s="355">
        <v>12</v>
      </c>
      <c r="B16" s="213" t="s">
        <v>10</v>
      </c>
      <c r="C16" s="357">
        <v>764133</v>
      </c>
      <c r="D16" s="357">
        <v>543132</v>
      </c>
      <c r="E16" s="211">
        <v>1307265</v>
      </c>
      <c r="F16" s="357">
        <v>60559</v>
      </c>
      <c r="G16" s="357">
        <v>42523</v>
      </c>
      <c r="H16" s="211">
        <v>103082</v>
      </c>
      <c r="I16" s="357">
        <v>55224</v>
      </c>
      <c r="J16" s="357">
        <v>49502</v>
      </c>
      <c r="K16" s="211">
        <v>104726</v>
      </c>
      <c r="L16" s="357">
        <v>201757</v>
      </c>
      <c r="M16" s="357">
        <v>129502</v>
      </c>
      <c r="N16" s="211">
        <v>331259</v>
      </c>
      <c r="O16" s="357">
        <v>1097</v>
      </c>
      <c r="P16" s="357">
        <v>628</v>
      </c>
      <c r="Q16" s="211">
        <v>1725</v>
      </c>
      <c r="R16" s="357">
        <v>14139</v>
      </c>
      <c r="S16" s="357">
        <v>9790</v>
      </c>
      <c r="T16" s="211">
        <v>23929</v>
      </c>
      <c r="U16" s="357">
        <v>1071</v>
      </c>
      <c r="V16" s="357">
        <v>1100</v>
      </c>
      <c r="W16" s="211">
        <v>2171</v>
      </c>
    </row>
    <row r="17" spans="1:23" s="354" customFormat="1" ht="21.75" customHeight="1">
      <c r="A17" s="355">
        <v>13</v>
      </c>
      <c r="B17" s="213" t="s">
        <v>11</v>
      </c>
      <c r="C17" s="357">
        <v>498146</v>
      </c>
      <c r="D17" s="357">
        <v>386218</v>
      </c>
      <c r="E17" s="211">
        <v>884364</v>
      </c>
      <c r="F17" s="357">
        <v>68024</v>
      </c>
      <c r="G17" s="357">
        <v>48095</v>
      </c>
      <c r="H17" s="211">
        <v>116119</v>
      </c>
      <c r="I17" s="357">
        <v>839</v>
      </c>
      <c r="J17" s="357">
        <v>874</v>
      </c>
      <c r="K17" s="211">
        <v>1713</v>
      </c>
      <c r="L17" s="357">
        <v>102887</v>
      </c>
      <c r="M17" s="357">
        <v>81043</v>
      </c>
      <c r="N17" s="211">
        <v>183930</v>
      </c>
      <c r="O17" s="357">
        <v>513</v>
      </c>
      <c r="P17" s="357">
        <v>365</v>
      </c>
      <c r="Q17" s="211">
        <v>878</v>
      </c>
      <c r="R17" s="357">
        <v>5753</v>
      </c>
      <c r="S17" s="357">
        <v>1228</v>
      </c>
      <c r="T17" s="211">
        <v>6981</v>
      </c>
      <c r="U17" s="357">
        <v>5691</v>
      </c>
      <c r="V17" s="357">
        <v>5929</v>
      </c>
      <c r="W17" s="211">
        <v>11620</v>
      </c>
    </row>
    <row r="18" spans="1:23" s="354" customFormat="1" ht="21.75" customHeight="1">
      <c r="A18" s="355">
        <v>14</v>
      </c>
      <c r="B18" s="213" t="s">
        <v>12</v>
      </c>
      <c r="C18" s="357">
        <v>100024</v>
      </c>
      <c r="D18" s="357">
        <v>99141</v>
      </c>
      <c r="E18" s="211">
        <v>199165</v>
      </c>
      <c r="F18" s="357">
        <v>14863</v>
      </c>
      <c r="G18" s="357">
        <v>13971</v>
      </c>
      <c r="H18" s="211">
        <v>28834</v>
      </c>
      <c r="I18" s="357">
        <v>4789</v>
      </c>
      <c r="J18" s="357">
        <v>4626</v>
      </c>
      <c r="K18" s="211">
        <v>9415</v>
      </c>
      <c r="L18" s="357">
        <v>10038</v>
      </c>
      <c r="M18" s="357">
        <v>10399</v>
      </c>
      <c r="N18" s="211">
        <v>20437</v>
      </c>
      <c r="O18" s="357">
        <v>83</v>
      </c>
      <c r="P18" s="357">
        <v>257</v>
      </c>
      <c r="Q18" s="211">
        <v>340</v>
      </c>
      <c r="R18" s="357">
        <v>372</v>
      </c>
      <c r="S18" s="357">
        <v>182</v>
      </c>
      <c r="T18" s="211">
        <v>554</v>
      </c>
      <c r="U18" s="357">
        <v>247</v>
      </c>
      <c r="V18" s="357">
        <v>710</v>
      </c>
      <c r="W18" s="211">
        <v>957</v>
      </c>
    </row>
    <row r="19" spans="1:23" s="354" customFormat="1" ht="21.75" customHeight="1">
      <c r="A19" s="355">
        <v>15</v>
      </c>
      <c r="B19" s="356" t="s">
        <v>13</v>
      </c>
      <c r="C19" s="357">
        <v>175845</v>
      </c>
      <c r="D19" s="357">
        <v>184454</v>
      </c>
      <c r="E19" s="211">
        <v>360299</v>
      </c>
      <c r="F19" s="357">
        <v>7756</v>
      </c>
      <c r="G19" s="357">
        <v>9474</v>
      </c>
      <c r="H19" s="211">
        <v>17230</v>
      </c>
      <c r="I19" s="357">
        <v>7512</v>
      </c>
      <c r="J19" s="357">
        <v>5214</v>
      </c>
      <c r="K19" s="211">
        <v>12726</v>
      </c>
      <c r="L19" s="357">
        <v>12944</v>
      </c>
      <c r="M19" s="357">
        <v>9085</v>
      </c>
      <c r="N19" s="211">
        <v>22029</v>
      </c>
      <c r="O19" s="357">
        <v>339</v>
      </c>
      <c r="P19" s="357">
        <v>229</v>
      </c>
      <c r="Q19" s="211">
        <v>568</v>
      </c>
      <c r="R19" s="357">
        <v>64280</v>
      </c>
      <c r="S19" s="357">
        <v>65920</v>
      </c>
      <c r="T19" s="211">
        <v>130200</v>
      </c>
      <c r="U19" s="357">
        <v>1786</v>
      </c>
      <c r="V19" s="357">
        <v>4782</v>
      </c>
      <c r="W19" s="211">
        <v>6568</v>
      </c>
    </row>
    <row r="20" spans="1:23" s="354" customFormat="1" ht="21.75" customHeight="1">
      <c r="A20" s="355">
        <v>16</v>
      </c>
      <c r="B20" s="213" t="s">
        <v>14</v>
      </c>
      <c r="C20" s="357">
        <v>227965</v>
      </c>
      <c r="D20" s="357">
        <v>211799</v>
      </c>
      <c r="E20" s="211">
        <v>439764</v>
      </c>
      <c r="F20" s="357">
        <v>19073</v>
      </c>
      <c r="G20" s="357">
        <v>15003</v>
      </c>
      <c r="H20" s="211">
        <v>34076</v>
      </c>
      <c r="I20" s="357">
        <v>31666</v>
      </c>
      <c r="J20" s="357">
        <v>38195</v>
      </c>
      <c r="K20" s="211">
        <v>69861</v>
      </c>
      <c r="L20" s="357">
        <v>58830</v>
      </c>
      <c r="M20" s="357">
        <v>59560</v>
      </c>
      <c r="N20" s="211">
        <v>118390</v>
      </c>
      <c r="O20" s="357">
        <v>499</v>
      </c>
      <c r="P20" s="357">
        <v>416</v>
      </c>
      <c r="Q20" s="211">
        <v>915</v>
      </c>
      <c r="R20" s="357">
        <v>10554</v>
      </c>
      <c r="S20" s="357">
        <v>12973</v>
      </c>
      <c r="T20" s="211">
        <v>23527</v>
      </c>
      <c r="U20" s="357">
        <v>2669</v>
      </c>
      <c r="V20" s="357">
        <v>4323</v>
      </c>
      <c r="W20" s="211">
        <v>6992</v>
      </c>
    </row>
    <row r="21" spans="1:23" s="354" customFormat="1" ht="21.75" customHeight="1">
      <c r="A21" s="355">
        <v>17</v>
      </c>
      <c r="B21" s="213" t="s">
        <v>15</v>
      </c>
      <c r="C21" s="357">
        <v>986024</v>
      </c>
      <c r="D21" s="357">
        <v>873555</v>
      </c>
      <c r="E21" s="211">
        <v>1859579</v>
      </c>
      <c r="F21" s="357">
        <v>122240</v>
      </c>
      <c r="G21" s="357">
        <v>101144</v>
      </c>
      <c r="H21" s="211">
        <v>223384</v>
      </c>
      <c r="I21" s="357">
        <v>42471</v>
      </c>
      <c r="J21" s="357">
        <v>32529</v>
      </c>
      <c r="K21" s="211">
        <v>75000</v>
      </c>
      <c r="L21" s="357">
        <v>398709</v>
      </c>
      <c r="M21" s="357">
        <v>381615</v>
      </c>
      <c r="N21" s="211">
        <v>780324</v>
      </c>
      <c r="O21" s="357">
        <v>2082</v>
      </c>
      <c r="P21" s="357">
        <v>1443</v>
      </c>
      <c r="Q21" s="211">
        <v>3525</v>
      </c>
      <c r="R21" s="357">
        <v>49254</v>
      </c>
      <c r="S21" s="357">
        <v>36421</v>
      </c>
      <c r="T21" s="211">
        <v>85675</v>
      </c>
      <c r="U21" s="357">
        <v>23924</v>
      </c>
      <c r="V21" s="357">
        <v>31715</v>
      </c>
      <c r="W21" s="211">
        <v>55639</v>
      </c>
    </row>
    <row r="22" spans="1:23" s="354" customFormat="1" ht="21.75" customHeight="1">
      <c r="A22" s="355">
        <v>18</v>
      </c>
      <c r="B22" s="213" t="s">
        <v>16</v>
      </c>
      <c r="C22" s="357">
        <v>288941</v>
      </c>
      <c r="D22" s="357">
        <v>406105</v>
      </c>
      <c r="E22" s="211">
        <v>695046</v>
      </c>
      <c r="F22" s="357">
        <v>18083</v>
      </c>
      <c r="G22" s="357">
        <v>32441</v>
      </c>
      <c r="H22" s="211">
        <v>50524</v>
      </c>
      <c r="I22" s="357">
        <v>3072</v>
      </c>
      <c r="J22" s="357">
        <v>3853</v>
      </c>
      <c r="K22" s="211">
        <v>6925</v>
      </c>
      <c r="L22" s="357">
        <v>98213</v>
      </c>
      <c r="M22" s="357">
        <v>145143</v>
      </c>
      <c r="N22" s="211">
        <v>243356</v>
      </c>
      <c r="O22" s="357">
        <v>1108</v>
      </c>
      <c r="P22" s="357">
        <v>1030</v>
      </c>
      <c r="Q22" s="211">
        <v>2138</v>
      </c>
      <c r="R22" s="357">
        <v>31331</v>
      </c>
      <c r="S22" s="357">
        <v>44111</v>
      </c>
      <c r="T22" s="211">
        <v>75442</v>
      </c>
      <c r="U22" s="357">
        <v>29828</v>
      </c>
      <c r="V22" s="357">
        <v>47366</v>
      </c>
      <c r="W22" s="211">
        <v>77194</v>
      </c>
    </row>
    <row r="23" spans="1:23" s="354" customFormat="1" ht="21.75" customHeight="1">
      <c r="A23" s="355">
        <v>19</v>
      </c>
      <c r="B23" s="213" t="s">
        <v>82</v>
      </c>
      <c r="C23" s="357">
        <v>224</v>
      </c>
      <c r="D23" s="357">
        <v>579</v>
      </c>
      <c r="E23" s="211">
        <v>803</v>
      </c>
      <c r="F23" s="357">
        <v>0</v>
      </c>
      <c r="G23" s="357">
        <v>0</v>
      </c>
      <c r="H23" s="211">
        <v>0</v>
      </c>
      <c r="I23" s="357">
        <v>55</v>
      </c>
      <c r="J23" s="357">
        <v>172</v>
      </c>
      <c r="K23" s="211">
        <v>227</v>
      </c>
      <c r="L23" s="357">
        <v>0</v>
      </c>
      <c r="M23" s="357">
        <v>0</v>
      </c>
      <c r="N23" s="211">
        <v>0</v>
      </c>
      <c r="O23" s="357">
        <v>0</v>
      </c>
      <c r="P23" s="357">
        <v>0</v>
      </c>
      <c r="Q23" s="211"/>
      <c r="R23" s="357">
        <v>0</v>
      </c>
      <c r="S23" s="357">
        <v>0</v>
      </c>
      <c r="T23" s="211"/>
      <c r="U23" s="357">
        <v>0</v>
      </c>
      <c r="V23" s="357">
        <v>0</v>
      </c>
      <c r="W23" s="211"/>
    </row>
    <row r="24" spans="1:23" s="354" customFormat="1" ht="21.75" customHeight="1">
      <c r="A24" s="355">
        <v>20</v>
      </c>
      <c r="B24" s="213" t="s">
        <v>17</v>
      </c>
      <c r="C24" s="357">
        <v>1041963</v>
      </c>
      <c r="D24" s="357">
        <v>610851</v>
      </c>
      <c r="E24" s="211">
        <v>1652814</v>
      </c>
      <c r="F24" s="357">
        <v>105596</v>
      </c>
      <c r="G24" s="357">
        <v>68004</v>
      </c>
      <c r="H24" s="211">
        <v>173600</v>
      </c>
      <c r="I24" s="357">
        <v>58709</v>
      </c>
      <c r="J24" s="357">
        <v>40935</v>
      </c>
      <c r="K24" s="211">
        <v>99644</v>
      </c>
      <c r="L24" s="357">
        <v>280022</v>
      </c>
      <c r="M24" s="357">
        <v>198612</v>
      </c>
      <c r="N24" s="211">
        <v>478634</v>
      </c>
      <c r="O24" s="357">
        <v>2154</v>
      </c>
      <c r="P24" s="357">
        <v>1428</v>
      </c>
      <c r="Q24" s="211">
        <f>O24+P24</f>
        <v>3582</v>
      </c>
      <c r="R24" s="357">
        <v>18550</v>
      </c>
      <c r="S24" s="357">
        <v>14933</v>
      </c>
      <c r="T24" s="211">
        <v>33483</v>
      </c>
      <c r="U24" s="357">
        <v>3551</v>
      </c>
      <c r="V24" s="357">
        <v>7149</v>
      </c>
      <c r="W24" s="211">
        <v>10700</v>
      </c>
    </row>
    <row r="25" spans="1:23" s="354" customFormat="1" ht="21.75" customHeight="1">
      <c r="A25" s="355">
        <v>21</v>
      </c>
      <c r="B25" s="213" t="s">
        <v>18</v>
      </c>
      <c r="C25" s="357">
        <v>1780700</v>
      </c>
      <c r="D25" s="357">
        <v>1300125</v>
      </c>
      <c r="E25" s="211">
        <v>3080825</v>
      </c>
      <c r="F25" s="357">
        <v>179407</v>
      </c>
      <c r="G25" s="357">
        <v>134514</v>
      </c>
      <c r="H25" s="211">
        <v>313921</v>
      </c>
      <c r="I25" s="357">
        <v>69959</v>
      </c>
      <c r="J25" s="357">
        <v>40323</v>
      </c>
      <c r="K25" s="211">
        <v>110282</v>
      </c>
      <c r="L25" s="357">
        <v>407540</v>
      </c>
      <c r="M25" s="357">
        <v>308528</v>
      </c>
      <c r="N25" s="211">
        <v>716068</v>
      </c>
      <c r="O25" s="357">
        <v>2340</v>
      </c>
      <c r="P25" s="357">
        <v>2245</v>
      </c>
      <c r="Q25" s="211">
        <v>4585</v>
      </c>
      <c r="R25" s="357">
        <v>42507</v>
      </c>
      <c r="S25" s="357">
        <v>34110</v>
      </c>
      <c r="T25" s="211">
        <v>76617</v>
      </c>
      <c r="U25" s="357">
        <v>19853</v>
      </c>
      <c r="V25" s="357">
        <v>19952</v>
      </c>
      <c r="W25" s="211">
        <v>39805</v>
      </c>
    </row>
    <row r="26" spans="1:23" s="354" customFormat="1" ht="21.75" customHeight="1">
      <c r="A26" s="355">
        <v>22</v>
      </c>
      <c r="B26" s="213" t="s">
        <v>19</v>
      </c>
      <c r="C26" s="357">
        <v>45081</v>
      </c>
      <c r="D26" s="357">
        <v>43620</v>
      </c>
      <c r="E26" s="211">
        <v>88701</v>
      </c>
      <c r="F26" s="357">
        <v>2280</v>
      </c>
      <c r="G26" s="357">
        <v>2321</v>
      </c>
      <c r="H26" s="211">
        <v>4601</v>
      </c>
      <c r="I26" s="357">
        <v>16482</v>
      </c>
      <c r="J26" s="357">
        <v>14801</v>
      </c>
      <c r="K26" s="211">
        <v>31283</v>
      </c>
      <c r="L26" s="357">
        <v>12882</v>
      </c>
      <c r="M26" s="357">
        <v>15488</v>
      </c>
      <c r="N26" s="211">
        <v>28370</v>
      </c>
      <c r="O26" s="357">
        <v>47</v>
      </c>
      <c r="P26" s="357">
        <v>46</v>
      </c>
      <c r="Q26" s="211">
        <v>93</v>
      </c>
      <c r="R26" s="357">
        <v>1123</v>
      </c>
      <c r="S26" s="357">
        <v>1094</v>
      </c>
      <c r="T26" s="211">
        <v>2217</v>
      </c>
      <c r="U26" s="357">
        <v>361</v>
      </c>
      <c r="V26" s="357">
        <v>401</v>
      </c>
      <c r="W26" s="211">
        <v>762</v>
      </c>
    </row>
    <row r="27" spans="1:23" s="354" customFormat="1" ht="21.75" customHeight="1">
      <c r="A27" s="355">
        <v>23</v>
      </c>
      <c r="B27" s="213" t="s">
        <v>20</v>
      </c>
      <c r="C27" s="357">
        <v>32211</v>
      </c>
      <c r="D27" s="357">
        <v>35123</v>
      </c>
      <c r="E27" s="211">
        <v>67334</v>
      </c>
      <c r="F27" s="357">
        <v>322</v>
      </c>
      <c r="G27" s="357">
        <v>361</v>
      </c>
      <c r="H27" s="211">
        <v>683</v>
      </c>
      <c r="I27" s="357">
        <v>16879</v>
      </c>
      <c r="J27" s="357">
        <v>24186</v>
      </c>
      <c r="K27" s="211">
        <v>41065</v>
      </c>
      <c r="L27" s="357">
        <v>648</v>
      </c>
      <c r="M27" s="357">
        <v>372</v>
      </c>
      <c r="N27" s="211">
        <v>1020</v>
      </c>
      <c r="O27" s="357">
        <v>47</v>
      </c>
      <c r="P27" s="357">
        <v>59</v>
      </c>
      <c r="Q27" s="211">
        <v>106</v>
      </c>
      <c r="R27" s="357">
        <v>560</v>
      </c>
      <c r="S27" s="357">
        <v>158</v>
      </c>
      <c r="T27" s="211">
        <v>718</v>
      </c>
      <c r="U27" s="357">
        <v>4825</v>
      </c>
      <c r="V27" s="357">
        <v>7137</v>
      </c>
      <c r="W27" s="211">
        <v>11962</v>
      </c>
    </row>
    <row r="28" spans="1:23" s="354" customFormat="1" ht="21.75" customHeight="1">
      <c r="A28" s="355">
        <v>24</v>
      </c>
      <c r="B28" s="213" t="s">
        <v>21</v>
      </c>
      <c r="C28" s="357">
        <v>14853</v>
      </c>
      <c r="D28" s="357">
        <v>14743</v>
      </c>
      <c r="E28" s="211">
        <v>29596</v>
      </c>
      <c r="F28" s="357">
        <v>94</v>
      </c>
      <c r="G28" s="357">
        <v>59</v>
      </c>
      <c r="H28" s="211">
        <v>153</v>
      </c>
      <c r="I28" s="357">
        <v>13861</v>
      </c>
      <c r="J28" s="357">
        <v>13816</v>
      </c>
      <c r="K28" s="211">
        <v>27677</v>
      </c>
      <c r="L28" s="357">
        <v>175</v>
      </c>
      <c r="M28" s="357">
        <v>95</v>
      </c>
      <c r="N28" s="211">
        <v>270</v>
      </c>
      <c r="O28" s="357">
        <v>8</v>
      </c>
      <c r="P28" s="357">
        <v>5</v>
      </c>
      <c r="Q28" s="211">
        <v>13</v>
      </c>
      <c r="R28" s="357">
        <v>11</v>
      </c>
      <c r="S28" s="357">
        <v>4</v>
      </c>
      <c r="T28" s="211">
        <v>15</v>
      </c>
      <c r="U28" s="357">
        <v>3733</v>
      </c>
      <c r="V28" s="357">
        <v>3795</v>
      </c>
      <c r="W28" s="211">
        <v>7528</v>
      </c>
    </row>
    <row r="29" spans="1:23" s="354" customFormat="1" ht="21.75" customHeight="1">
      <c r="A29" s="355">
        <v>25</v>
      </c>
      <c r="B29" s="213" t="s">
        <v>22</v>
      </c>
      <c r="C29" s="357">
        <v>21308</v>
      </c>
      <c r="D29" s="357">
        <v>15817</v>
      </c>
      <c r="E29" s="211">
        <v>37125</v>
      </c>
      <c r="F29" s="357">
        <v>331</v>
      </c>
      <c r="G29" s="357">
        <v>269</v>
      </c>
      <c r="H29" s="211">
        <v>600</v>
      </c>
      <c r="I29" s="357">
        <v>13216</v>
      </c>
      <c r="J29" s="357">
        <v>13834</v>
      </c>
      <c r="K29" s="211">
        <v>27050</v>
      </c>
      <c r="L29" s="357">
        <v>405</v>
      </c>
      <c r="M29" s="357">
        <v>258</v>
      </c>
      <c r="N29" s="211">
        <v>663</v>
      </c>
      <c r="O29" s="357">
        <v>5</v>
      </c>
      <c r="P29" s="357">
        <v>5</v>
      </c>
      <c r="Q29" s="211">
        <v>10</v>
      </c>
      <c r="R29" s="357">
        <v>80</v>
      </c>
      <c r="S29" s="357">
        <v>65</v>
      </c>
      <c r="T29" s="211">
        <v>145</v>
      </c>
      <c r="U29" s="357">
        <v>4903</v>
      </c>
      <c r="V29" s="357">
        <v>5076</v>
      </c>
      <c r="W29" s="211">
        <v>9979</v>
      </c>
    </row>
    <row r="30" spans="1:23" s="354" customFormat="1" ht="21.75" customHeight="1">
      <c r="A30" s="355">
        <v>26</v>
      </c>
      <c r="B30" s="213" t="s">
        <v>23</v>
      </c>
      <c r="C30" s="357">
        <v>434460</v>
      </c>
      <c r="D30" s="357">
        <v>332640</v>
      </c>
      <c r="E30" s="211">
        <v>767100</v>
      </c>
      <c r="F30" s="357">
        <v>45789</v>
      </c>
      <c r="G30" s="357">
        <v>35932</v>
      </c>
      <c r="H30" s="211">
        <v>81721</v>
      </c>
      <c r="I30" s="357">
        <v>34599</v>
      </c>
      <c r="J30" s="357">
        <v>29150</v>
      </c>
      <c r="K30" s="211">
        <v>63749</v>
      </c>
      <c r="L30" s="357">
        <v>75792</v>
      </c>
      <c r="M30" s="357">
        <v>70090</v>
      </c>
      <c r="N30" s="211">
        <v>145882</v>
      </c>
      <c r="O30" s="357">
        <v>881</v>
      </c>
      <c r="P30" s="357">
        <v>501</v>
      </c>
      <c r="Q30" s="211">
        <v>1382</v>
      </c>
      <c r="R30" s="357">
        <v>3718</v>
      </c>
      <c r="S30" s="357">
        <v>3467</v>
      </c>
      <c r="T30" s="211">
        <v>7185</v>
      </c>
      <c r="U30" s="357">
        <v>892</v>
      </c>
      <c r="V30" s="357">
        <v>911</v>
      </c>
      <c r="W30" s="211">
        <v>1803</v>
      </c>
    </row>
    <row r="31" spans="1:23" s="354" customFormat="1" ht="21.75" customHeight="1">
      <c r="A31" s="355">
        <v>27</v>
      </c>
      <c r="B31" s="213" t="s">
        <v>24</v>
      </c>
      <c r="C31" s="357">
        <v>30876</v>
      </c>
      <c r="D31" s="357">
        <v>28926</v>
      </c>
      <c r="E31" s="211">
        <v>59802</v>
      </c>
      <c r="F31" s="357">
        <v>3797</v>
      </c>
      <c r="G31" s="357">
        <v>3412</v>
      </c>
      <c r="H31" s="211">
        <v>7209</v>
      </c>
      <c r="I31" s="357">
        <v>395</v>
      </c>
      <c r="J31" s="357">
        <v>196</v>
      </c>
      <c r="K31" s="211">
        <v>591</v>
      </c>
      <c r="L31" s="357">
        <v>14855</v>
      </c>
      <c r="M31" s="357">
        <v>16036</v>
      </c>
      <c r="N31" s="211">
        <v>30891</v>
      </c>
      <c r="O31" s="357">
        <v>79</v>
      </c>
      <c r="P31" s="357">
        <v>66</v>
      </c>
      <c r="Q31" s="211">
        <v>145</v>
      </c>
      <c r="R31" s="357">
        <v>853</v>
      </c>
      <c r="S31" s="357">
        <v>720</v>
      </c>
      <c r="T31" s="211">
        <v>1573</v>
      </c>
      <c r="U31" s="357">
        <v>615</v>
      </c>
      <c r="V31" s="357">
        <v>1031</v>
      </c>
      <c r="W31" s="211">
        <v>1646</v>
      </c>
    </row>
    <row r="32" spans="1:23" s="354" customFormat="1" ht="21.75" customHeight="1">
      <c r="A32" s="355">
        <v>28</v>
      </c>
      <c r="B32" s="213" t="s">
        <v>25</v>
      </c>
      <c r="C32" s="357">
        <v>412078</v>
      </c>
      <c r="D32" s="357">
        <v>396066</v>
      </c>
      <c r="E32" s="211">
        <v>808144</v>
      </c>
      <c r="F32" s="357">
        <v>58530</v>
      </c>
      <c r="G32" s="357">
        <v>55227</v>
      </c>
      <c r="H32" s="211">
        <v>113757</v>
      </c>
      <c r="I32" s="357">
        <v>1597</v>
      </c>
      <c r="J32" s="357">
        <v>560</v>
      </c>
      <c r="K32" s="211">
        <v>2157</v>
      </c>
      <c r="L32" s="357">
        <v>30293</v>
      </c>
      <c r="M32" s="357">
        <v>30997</v>
      </c>
      <c r="N32" s="211">
        <v>61290</v>
      </c>
      <c r="O32" s="357">
        <v>2948</v>
      </c>
      <c r="P32" s="357">
        <v>1648</v>
      </c>
      <c r="Q32" s="211">
        <v>4596</v>
      </c>
      <c r="R32" s="357">
        <v>3057</v>
      </c>
      <c r="S32" s="357">
        <v>1134</v>
      </c>
      <c r="T32" s="211">
        <v>4191</v>
      </c>
      <c r="U32" s="357">
        <v>54330</v>
      </c>
      <c r="V32" s="357">
        <v>71114</v>
      </c>
      <c r="W32" s="211">
        <v>125444</v>
      </c>
    </row>
    <row r="33" spans="1:23" s="354" customFormat="1" ht="21.75" customHeight="1">
      <c r="A33" s="355">
        <v>29</v>
      </c>
      <c r="B33" s="213" t="s">
        <v>26</v>
      </c>
      <c r="C33" s="357">
        <v>942962</v>
      </c>
      <c r="D33" s="357">
        <v>587406</v>
      </c>
      <c r="E33" s="211">
        <v>1530368</v>
      </c>
      <c r="F33" s="357">
        <v>128202</v>
      </c>
      <c r="G33" s="357">
        <v>67782</v>
      </c>
      <c r="H33" s="211">
        <v>195984</v>
      </c>
      <c r="I33" s="357">
        <v>85554</v>
      </c>
      <c r="J33" s="357">
        <v>47111</v>
      </c>
      <c r="K33" s="211">
        <v>132665</v>
      </c>
      <c r="L33" s="357">
        <v>324874</v>
      </c>
      <c r="M33" s="357">
        <v>199852</v>
      </c>
      <c r="N33" s="211">
        <v>524726</v>
      </c>
      <c r="O33" s="357">
        <v>1104</v>
      </c>
      <c r="P33" s="357">
        <v>929</v>
      </c>
      <c r="Q33" s="211">
        <v>2033</v>
      </c>
      <c r="R33" s="357">
        <v>14354</v>
      </c>
      <c r="S33" s="357">
        <v>8123</v>
      </c>
      <c r="T33" s="211">
        <v>22477</v>
      </c>
      <c r="U33" s="357">
        <v>2004</v>
      </c>
      <c r="V33" s="357">
        <v>2190</v>
      </c>
      <c r="W33" s="211">
        <v>4194</v>
      </c>
    </row>
    <row r="34" spans="1:23" s="354" customFormat="1" ht="21.75" customHeight="1">
      <c r="A34" s="355">
        <v>30</v>
      </c>
      <c r="B34" s="213" t="s">
        <v>27</v>
      </c>
      <c r="C34" s="357">
        <v>9055</v>
      </c>
      <c r="D34" s="357">
        <v>10398</v>
      </c>
      <c r="E34" s="211">
        <v>19453</v>
      </c>
      <c r="F34" s="357">
        <v>354</v>
      </c>
      <c r="G34" s="357">
        <v>346</v>
      </c>
      <c r="H34" s="211">
        <v>700</v>
      </c>
      <c r="I34" s="357">
        <v>1768</v>
      </c>
      <c r="J34" s="357">
        <v>2914</v>
      </c>
      <c r="K34" s="211">
        <v>4682</v>
      </c>
      <c r="L34" s="357">
        <v>1657</v>
      </c>
      <c r="M34" s="357">
        <v>2067</v>
      </c>
      <c r="N34" s="211">
        <v>3724</v>
      </c>
      <c r="O34" s="357">
        <v>3</v>
      </c>
      <c r="P34" s="357">
        <v>1</v>
      </c>
      <c r="Q34" s="211">
        <v>4</v>
      </c>
      <c r="R34" s="357">
        <v>76</v>
      </c>
      <c r="S34" s="357">
        <v>26</v>
      </c>
      <c r="T34" s="211">
        <v>102</v>
      </c>
      <c r="U34" s="357">
        <v>59</v>
      </c>
      <c r="V34" s="357">
        <v>89</v>
      </c>
      <c r="W34" s="211">
        <v>148</v>
      </c>
    </row>
    <row r="35" spans="1:23" s="354" customFormat="1" ht="21.75" customHeight="1">
      <c r="A35" s="355">
        <v>31</v>
      </c>
      <c r="B35" s="213" t="s">
        <v>28</v>
      </c>
      <c r="C35" s="357">
        <v>1735314</v>
      </c>
      <c r="D35" s="357">
        <v>1478853</v>
      </c>
      <c r="E35" s="211">
        <v>3214167</v>
      </c>
      <c r="F35" s="357">
        <v>260025</v>
      </c>
      <c r="G35" s="357">
        <v>243246</v>
      </c>
      <c r="H35" s="211">
        <v>503271</v>
      </c>
      <c r="I35" s="357">
        <v>14606</v>
      </c>
      <c r="J35" s="357">
        <v>9423</v>
      </c>
      <c r="K35" s="211">
        <v>24029</v>
      </c>
      <c r="L35" s="357">
        <v>932449</v>
      </c>
      <c r="M35" s="357">
        <v>855814</v>
      </c>
      <c r="N35" s="211">
        <v>1788263</v>
      </c>
      <c r="O35" s="357">
        <v>2692</v>
      </c>
      <c r="P35" s="357">
        <v>3932</v>
      </c>
      <c r="Q35" s="211">
        <v>6624</v>
      </c>
      <c r="R35" s="357">
        <v>50198</v>
      </c>
      <c r="S35" s="357">
        <v>34529</v>
      </c>
      <c r="T35" s="211">
        <v>84727</v>
      </c>
      <c r="U35" s="357">
        <v>59801</v>
      </c>
      <c r="V35" s="357">
        <v>61240</v>
      </c>
      <c r="W35" s="211">
        <v>121041</v>
      </c>
    </row>
    <row r="36" spans="1:23" s="354" customFormat="1" ht="21.75" customHeight="1">
      <c r="A36" s="355">
        <v>32</v>
      </c>
      <c r="B36" s="213" t="s">
        <v>29</v>
      </c>
      <c r="C36" s="357">
        <v>773110</v>
      </c>
      <c r="D36" s="357">
        <v>609027</v>
      </c>
      <c r="E36" s="211">
        <v>1382137</v>
      </c>
      <c r="F36" s="357">
        <v>119963</v>
      </c>
      <c r="G36" s="357">
        <v>98058</v>
      </c>
      <c r="H36" s="211">
        <v>218021</v>
      </c>
      <c r="I36" s="357">
        <v>61041</v>
      </c>
      <c r="J36" s="357">
        <v>41127</v>
      </c>
      <c r="K36" s="211">
        <v>102168</v>
      </c>
      <c r="L36" s="357">
        <v>331849</v>
      </c>
      <c r="M36" s="357">
        <v>255334</v>
      </c>
      <c r="N36" s="211">
        <v>587183</v>
      </c>
      <c r="O36" s="357">
        <v>2234</v>
      </c>
      <c r="P36" s="357">
        <v>913</v>
      </c>
      <c r="Q36" s="211">
        <v>3147</v>
      </c>
      <c r="R36" s="357">
        <v>48187</v>
      </c>
      <c r="S36" s="357">
        <v>41337</v>
      </c>
      <c r="T36" s="211">
        <v>89524</v>
      </c>
      <c r="U36" s="357">
        <v>6696</v>
      </c>
      <c r="V36" s="357">
        <v>5224</v>
      </c>
      <c r="W36" s="211">
        <v>11920</v>
      </c>
    </row>
    <row r="37" spans="1:23" s="354" customFormat="1" ht="21.75" customHeight="1">
      <c r="A37" s="355">
        <v>33</v>
      </c>
      <c r="B37" s="213" t="s">
        <v>30</v>
      </c>
      <c r="C37" s="357">
        <v>36330</v>
      </c>
      <c r="D37" s="357">
        <v>26665</v>
      </c>
      <c r="E37" s="211">
        <v>62995</v>
      </c>
      <c r="F37" s="357">
        <v>6143</v>
      </c>
      <c r="G37" s="357">
        <v>4095</v>
      </c>
      <c r="H37" s="211">
        <v>10238</v>
      </c>
      <c r="I37" s="357">
        <v>6957</v>
      </c>
      <c r="J37" s="357">
        <v>4857</v>
      </c>
      <c r="K37" s="211">
        <v>11814</v>
      </c>
      <c r="L37" s="357">
        <v>5353</v>
      </c>
      <c r="M37" s="357">
        <v>3373</v>
      </c>
      <c r="N37" s="211">
        <v>8726</v>
      </c>
      <c r="O37" s="357">
        <v>57</v>
      </c>
      <c r="P37" s="357">
        <v>35</v>
      </c>
      <c r="Q37" s="211">
        <v>92</v>
      </c>
      <c r="R37" s="357">
        <v>1371</v>
      </c>
      <c r="S37" s="357">
        <v>768</v>
      </c>
      <c r="T37" s="211">
        <v>2139</v>
      </c>
      <c r="U37" s="357">
        <v>272</v>
      </c>
      <c r="V37" s="357">
        <v>173</v>
      </c>
      <c r="W37" s="211">
        <v>445</v>
      </c>
    </row>
    <row r="38" spans="1:23" s="354" customFormat="1" ht="21.75" customHeight="1">
      <c r="A38" s="355">
        <v>34</v>
      </c>
      <c r="B38" s="213" t="s">
        <v>31</v>
      </c>
      <c r="C38" s="357">
        <v>2416564</v>
      </c>
      <c r="D38" s="357">
        <v>2254838</v>
      </c>
      <c r="E38" s="211">
        <v>4671402</v>
      </c>
      <c r="F38" s="357">
        <v>398294</v>
      </c>
      <c r="G38" s="357">
        <v>376502</v>
      </c>
      <c r="H38" s="211">
        <v>774796</v>
      </c>
      <c r="I38" s="357">
        <v>15717</v>
      </c>
      <c r="J38" s="357">
        <v>14124</v>
      </c>
      <c r="K38" s="211">
        <v>29841</v>
      </c>
      <c r="L38" s="357">
        <v>859661</v>
      </c>
      <c r="M38" s="357">
        <v>854147</v>
      </c>
      <c r="N38" s="211">
        <v>1713808</v>
      </c>
      <c r="O38" s="357">
        <v>3858</v>
      </c>
      <c r="P38" s="357">
        <v>2007</v>
      </c>
      <c r="Q38" s="211">
        <f>O38+P38</f>
        <v>5865</v>
      </c>
      <c r="R38" s="357">
        <v>93087</v>
      </c>
      <c r="S38" s="357">
        <v>110916</v>
      </c>
      <c r="T38" s="211">
        <v>204003</v>
      </c>
      <c r="U38" s="357">
        <v>7275</v>
      </c>
      <c r="V38" s="357">
        <v>8742</v>
      </c>
      <c r="W38" s="211">
        <v>16017</v>
      </c>
    </row>
    <row r="39" spans="1:23" s="354" customFormat="1" ht="21.75" customHeight="1">
      <c r="A39" s="355">
        <v>35</v>
      </c>
      <c r="B39" s="213" t="s">
        <v>32</v>
      </c>
      <c r="C39" s="357">
        <v>206839</v>
      </c>
      <c r="D39" s="357">
        <v>205980</v>
      </c>
      <c r="E39" s="211">
        <v>412819</v>
      </c>
      <c r="F39" s="357">
        <v>25363</v>
      </c>
      <c r="G39" s="357">
        <v>23168</v>
      </c>
      <c r="H39" s="211">
        <v>48531</v>
      </c>
      <c r="I39" s="357">
        <v>8292</v>
      </c>
      <c r="J39" s="357">
        <v>9108</v>
      </c>
      <c r="K39" s="211">
        <v>17400</v>
      </c>
      <c r="L39" s="357">
        <v>23652</v>
      </c>
      <c r="M39" s="357">
        <v>23050</v>
      </c>
      <c r="N39" s="211">
        <v>46702</v>
      </c>
      <c r="O39" s="357">
        <v>101</v>
      </c>
      <c r="P39" s="357">
        <v>82</v>
      </c>
      <c r="Q39" s="211">
        <v>183</v>
      </c>
      <c r="R39" s="357">
        <v>3056</v>
      </c>
      <c r="S39" s="357">
        <v>1864</v>
      </c>
      <c r="T39" s="211">
        <v>4920</v>
      </c>
      <c r="U39" s="357">
        <v>394</v>
      </c>
      <c r="V39" s="357">
        <v>572</v>
      </c>
      <c r="W39" s="211">
        <v>966</v>
      </c>
    </row>
    <row r="40" spans="1:23" s="354" customFormat="1" ht="21.75" customHeight="1">
      <c r="A40" s="355">
        <v>36</v>
      </c>
      <c r="B40" s="213" t="s">
        <v>33</v>
      </c>
      <c r="C40" s="357">
        <v>939932</v>
      </c>
      <c r="D40" s="357">
        <v>719354</v>
      </c>
      <c r="E40" s="211">
        <v>1659286</v>
      </c>
      <c r="F40" s="357">
        <v>161170</v>
      </c>
      <c r="G40" s="357">
        <v>115080</v>
      </c>
      <c r="H40" s="211">
        <v>276250</v>
      </c>
      <c r="I40" s="357">
        <v>28129</v>
      </c>
      <c r="J40" s="357">
        <v>20394</v>
      </c>
      <c r="K40" s="211">
        <v>48523</v>
      </c>
      <c r="L40" s="357">
        <v>58810</v>
      </c>
      <c r="M40" s="357">
        <v>39582</v>
      </c>
      <c r="N40" s="211">
        <v>98392</v>
      </c>
      <c r="O40" s="357">
        <v>2824</v>
      </c>
      <c r="P40" s="357">
        <v>1718</v>
      </c>
      <c r="Q40" s="211">
        <v>4542</v>
      </c>
      <c r="R40" s="357">
        <v>93640</v>
      </c>
      <c r="S40" s="357">
        <v>72290</v>
      </c>
      <c r="T40" s="211">
        <v>165930</v>
      </c>
      <c r="U40" s="357">
        <v>2899</v>
      </c>
      <c r="V40" s="357">
        <v>4295</v>
      </c>
      <c r="W40" s="211">
        <v>7194</v>
      </c>
    </row>
    <row r="41" spans="1:23" s="359" customFormat="1" ht="21.75" customHeight="1">
      <c r="A41" s="450" t="s">
        <v>49</v>
      </c>
      <c r="B41" s="450"/>
      <c r="C41" s="358">
        <v>16617294</v>
      </c>
      <c r="D41" s="358">
        <v>13535123</v>
      </c>
      <c r="E41" s="358">
        <v>30152417</v>
      </c>
      <c r="F41" s="358">
        <v>2119261</v>
      </c>
      <c r="G41" s="358">
        <v>1728681</v>
      </c>
      <c r="H41" s="358">
        <v>3847942</v>
      </c>
      <c r="I41" s="358">
        <v>732065</v>
      </c>
      <c r="J41" s="358">
        <v>588296</v>
      </c>
      <c r="K41" s="358">
        <v>1320361</v>
      </c>
      <c r="L41" s="358">
        <v>5099547</v>
      </c>
      <c r="M41" s="358">
        <v>4316752</v>
      </c>
      <c r="N41" s="358">
        <v>9416299</v>
      </c>
      <c r="O41" s="213">
        <f>SUM(O5:O40)</f>
        <v>31547</v>
      </c>
      <c r="P41" s="213">
        <f t="shared" ref="P41:Q41" si="0">SUM(P5:P40)</f>
        <v>22572</v>
      </c>
      <c r="Q41" s="213">
        <f t="shared" si="0"/>
        <v>54119</v>
      </c>
      <c r="R41" s="213">
        <v>666778</v>
      </c>
      <c r="S41" s="213">
        <v>584878</v>
      </c>
      <c r="T41" s="213">
        <v>1251656</v>
      </c>
      <c r="U41" s="213">
        <v>252632</v>
      </c>
      <c r="V41" s="213">
        <v>311595</v>
      </c>
      <c r="W41" s="213">
        <v>564227</v>
      </c>
    </row>
    <row r="42" spans="1:23">
      <c r="C42" s="360"/>
      <c r="F42" s="360"/>
      <c r="H42" s="361"/>
      <c r="I42" s="360"/>
      <c r="K42" s="361"/>
      <c r="L42" s="360"/>
      <c r="N42" s="362"/>
      <c r="O42" s="395"/>
      <c r="Q42" s="362"/>
      <c r="T42" s="362"/>
      <c r="W42" s="362"/>
    </row>
    <row r="44" spans="1:23">
      <c r="C44" s="97"/>
      <c r="D44" s="97"/>
      <c r="E44" s="97"/>
      <c r="F44" s="97"/>
    </row>
    <row r="45" spans="1:23">
      <c r="C45" s="97"/>
      <c r="D45" s="97"/>
      <c r="E45" s="97"/>
      <c r="F45" s="97"/>
    </row>
    <row r="46" spans="1:23">
      <c r="C46" s="97"/>
      <c r="D46" s="97"/>
      <c r="E46" s="97"/>
      <c r="F46" s="97"/>
    </row>
    <row r="47" spans="1:23">
      <c r="C47" s="97"/>
      <c r="D47" s="97"/>
      <c r="E47" s="97"/>
      <c r="F47" s="97"/>
    </row>
    <row r="48" spans="1:23">
      <c r="C48" s="97"/>
      <c r="D48" s="97"/>
      <c r="E48" s="97"/>
      <c r="F48" s="97"/>
    </row>
  </sheetData>
  <mergeCells count="12">
    <mergeCell ref="U2:W2"/>
    <mergeCell ref="A41:B41"/>
    <mergeCell ref="C1:N1"/>
    <mergeCell ref="O1:W1"/>
    <mergeCell ref="A2:A3"/>
    <mergeCell ref="B2:B3"/>
    <mergeCell ref="C2:E2"/>
    <mergeCell ref="F2:H2"/>
    <mergeCell ref="I2:K2"/>
    <mergeCell ref="L2:N2"/>
    <mergeCell ref="O2:Q2"/>
    <mergeCell ref="R2:T2"/>
  </mergeCells>
  <printOptions horizontalCentered="1"/>
  <pageMargins left="0.39370078740157483" right="0.15748031496062992" top="0.51181102362204722" bottom="0.39370078740157483" header="0.19685039370078741" footer="0.15748031496062992"/>
  <pageSetup paperSize="9" scale="80" firstPageNumber="49" orientation="portrait" useFirstPageNumber="1" horizontalDpi="4294967294" verticalDpi="4294967294" r:id="rId1"/>
  <headerFooter>
    <oddFooter>&amp;L&amp;"Arial,Italic"&amp;9AISHE 2012-13&amp;CT-&amp;P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AB178"/>
  <sheetViews>
    <sheetView showGridLines="0" showZeros="0" view="pageBreakPreview" zoomScaleSheetLayoutView="100" workbookViewId="0">
      <pane xSplit="1" ySplit="4" topLeftCell="P5" activePane="bottomRight" state="frozen"/>
      <selection activeCell="J49" sqref="J49"/>
      <selection pane="topRight" activeCell="J49" sqref="J49"/>
      <selection pane="bottomLeft" activeCell="J49" sqref="J49"/>
      <selection pane="bottomRight" activeCell="AC1" sqref="AC1:AH1048576"/>
    </sheetView>
  </sheetViews>
  <sheetFormatPr defaultRowHeight="14.25"/>
  <cols>
    <col min="1" max="1" width="25.85546875" style="179" customWidth="1"/>
    <col min="2" max="28" width="7.5703125" style="171" customWidth="1"/>
    <col min="29" max="16384" width="9.140625" style="171"/>
  </cols>
  <sheetData>
    <row r="1" spans="1:28" s="170" customFormat="1" ht="33.75" customHeight="1">
      <c r="A1" s="69" t="s">
        <v>475</v>
      </c>
      <c r="B1" s="459" t="s">
        <v>476</v>
      </c>
      <c r="C1" s="459"/>
      <c r="D1" s="459"/>
      <c r="E1" s="459"/>
      <c r="F1" s="459"/>
      <c r="G1" s="459"/>
      <c r="H1" s="459"/>
      <c r="I1" s="459"/>
      <c r="J1" s="459"/>
      <c r="K1" s="459" t="str">
        <f>B1</f>
        <v>Country-wise &amp; Level-wise Foreign Students
(based on actual response)</v>
      </c>
      <c r="L1" s="459"/>
      <c r="M1" s="459"/>
      <c r="N1" s="459"/>
      <c r="O1" s="459"/>
      <c r="P1" s="459"/>
      <c r="Q1" s="459"/>
      <c r="R1" s="459"/>
      <c r="S1" s="459"/>
      <c r="T1" s="459" t="str">
        <f>K1</f>
        <v>Country-wise &amp; Level-wise Foreign Students
(based on actual response)</v>
      </c>
      <c r="U1" s="459"/>
      <c r="V1" s="459"/>
      <c r="W1" s="459"/>
      <c r="X1" s="459"/>
      <c r="Y1" s="459"/>
      <c r="Z1" s="459"/>
      <c r="AA1" s="459"/>
      <c r="AB1" s="459"/>
    </row>
    <row r="2" spans="1:28" ht="15" customHeight="1">
      <c r="A2" s="457" t="s">
        <v>477</v>
      </c>
      <c r="B2" s="458" t="s">
        <v>109</v>
      </c>
      <c r="C2" s="458"/>
      <c r="D2" s="458"/>
      <c r="E2" s="458" t="s">
        <v>110</v>
      </c>
      <c r="F2" s="458"/>
      <c r="G2" s="458"/>
      <c r="H2" s="458" t="s">
        <v>111</v>
      </c>
      <c r="I2" s="458"/>
      <c r="J2" s="458"/>
      <c r="K2" s="458" t="s">
        <v>112</v>
      </c>
      <c r="L2" s="458"/>
      <c r="M2" s="458"/>
      <c r="N2" s="458" t="s">
        <v>113</v>
      </c>
      <c r="O2" s="458"/>
      <c r="P2" s="458"/>
      <c r="Q2" s="458" t="s">
        <v>114</v>
      </c>
      <c r="R2" s="458"/>
      <c r="S2" s="458"/>
      <c r="T2" s="458" t="s">
        <v>115</v>
      </c>
      <c r="U2" s="458"/>
      <c r="V2" s="458"/>
      <c r="W2" s="458" t="s">
        <v>116</v>
      </c>
      <c r="X2" s="458"/>
      <c r="Y2" s="458"/>
      <c r="Z2" s="458" t="s">
        <v>48</v>
      </c>
      <c r="AA2" s="458"/>
      <c r="AB2" s="458"/>
    </row>
    <row r="3" spans="1:28">
      <c r="A3" s="457"/>
      <c r="B3" s="172" t="s">
        <v>117</v>
      </c>
      <c r="C3" s="172" t="s">
        <v>118</v>
      </c>
      <c r="D3" s="172" t="s">
        <v>104</v>
      </c>
      <c r="E3" s="172" t="s">
        <v>117</v>
      </c>
      <c r="F3" s="172" t="s">
        <v>118</v>
      </c>
      <c r="G3" s="172" t="s">
        <v>104</v>
      </c>
      <c r="H3" s="172" t="s">
        <v>117</v>
      </c>
      <c r="I3" s="172" t="s">
        <v>118</v>
      </c>
      <c r="J3" s="172" t="s">
        <v>104</v>
      </c>
      <c r="K3" s="172" t="s">
        <v>117</v>
      </c>
      <c r="L3" s="172" t="s">
        <v>118</v>
      </c>
      <c r="M3" s="172" t="s">
        <v>104</v>
      </c>
      <c r="N3" s="172" t="s">
        <v>117</v>
      </c>
      <c r="O3" s="172" t="s">
        <v>118</v>
      </c>
      <c r="P3" s="172" t="s">
        <v>104</v>
      </c>
      <c r="Q3" s="172" t="s">
        <v>117</v>
      </c>
      <c r="R3" s="172" t="s">
        <v>118</v>
      </c>
      <c r="S3" s="172" t="s">
        <v>104</v>
      </c>
      <c r="T3" s="172" t="s">
        <v>117</v>
      </c>
      <c r="U3" s="172" t="s">
        <v>118</v>
      </c>
      <c r="V3" s="172" t="s">
        <v>104</v>
      </c>
      <c r="W3" s="172" t="s">
        <v>117</v>
      </c>
      <c r="X3" s="172" t="s">
        <v>118</v>
      </c>
      <c r="Y3" s="172" t="s">
        <v>104</v>
      </c>
      <c r="Z3" s="172" t="s">
        <v>117</v>
      </c>
      <c r="AA3" s="172" t="s">
        <v>118</v>
      </c>
      <c r="AB3" s="172" t="s">
        <v>104</v>
      </c>
    </row>
    <row r="4" spans="1:28" s="174" customFormat="1" ht="12">
      <c r="A4" s="173">
        <v>1</v>
      </c>
      <c r="B4" s="173">
        <v>2</v>
      </c>
      <c r="C4" s="173">
        <v>3</v>
      </c>
      <c r="D4" s="173">
        <v>4</v>
      </c>
      <c r="E4" s="173">
        <v>5</v>
      </c>
      <c r="F4" s="173">
        <v>6</v>
      </c>
      <c r="G4" s="173">
        <v>7</v>
      </c>
      <c r="H4" s="173">
        <v>8</v>
      </c>
      <c r="I4" s="173">
        <v>9</v>
      </c>
      <c r="J4" s="173">
        <v>10</v>
      </c>
      <c r="K4" s="173">
        <v>11</v>
      </c>
      <c r="L4" s="173">
        <v>12</v>
      </c>
      <c r="M4" s="173">
        <v>13</v>
      </c>
      <c r="N4" s="173">
        <v>14</v>
      </c>
      <c r="O4" s="173">
        <v>15</v>
      </c>
      <c r="P4" s="173">
        <v>16</v>
      </c>
      <c r="Q4" s="173">
        <v>17</v>
      </c>
      <c r="R4" s="173">
        <v>18</v>
      </c>
      <c r="S4" s="173">
        <v>19</v>
      </c>
      <c r="T4" s="173">
        <v>20</v>
      </c>
      <c r="U4" s="173">
        <v>21</v>
      </c>
      <c r="V4" s="173">
        <v>22</v>
      </c>
      <c r="W4" s="173">
        <v>23</v>
      </c>
      <c r="X4" s="173">
        <v>24</v>
      </c>
      <c r="Y4" s="173">
        <v>25</v>
      </c>
      <c r="Z4" s="173">
        <v>26</v>
      </c>
      <c r="AA4" s="173">
        <v>27</v>
      </c>
      <c r="AB4" s="173">
        <v>28</v>
      </c>
    </row>
    <row r="5" spans="1:28" ht="15.75">
      <c r="A5" s="175" t="s">
        <v>478</v>
      </c>
      <c r="B5" s="176">
        <v>22</v>
      </c>
      <c r="C5" s="176">
        <v>6</v>
      </c>
      <c r="D5" s="78">
        <v>28</v>
      </c>
      <c r="E5" s="176">
        <v>0</v>
      </c>
      <c r="F5" s="176">
        <v>0</v>
      </c>
      <c r="G5" s="78">
        <v>0</v>
      </c>
      <c r="H5" s="176">
        <v>709</v>
      </c>
      <c r="I5" s="176">
        <v>306</v>
      </c>
      <c r="J5" s="78">
        <v>1015</v>
      </c>
      <c r="K5" s="176">
        <v>3218</v>
      </c>
      <c r="L5" s="176">
        <v>2621</v>
      </c>
      <c r="M5" s="78">
        <v>5839</v>
      </c>
      <c r="N5" s="177">
        <v>6</v>
      </c>
      <c r="O5" s="177">
        <v>1</v>
      </c>
      <c r="P5" s="78">
        <v>7</v>
      </c>
      <c r="Q5" s="177">
        <v>101</v>
      </c>
      <c r="R5" s="177">
        <v>150</v>
      </c>
      <c r="S5" s="78">
        <v>251</v>
      </c>
      <c r="T5" s="176">
        <v>3</v>
      </c>
      <c r="U5" s="176">
        <v>2</v>
      </c>
      <c r="V5" s="78">
        <v>5</v>
      </c>
      <c r="W5" s="176">
        <v>18</v>
      </c>
      <c r="X5" s="176">
        <v>4</v>
      </c>
      <c r="Y5" s="78">
        <v>22</v>
      </c>
      <c r="Z5" s="78">
        <v>4077</v>
      </c>
      <c r="AA5" s="78">
        <v>3090</v>
      </c>
      <c r="AB5" s="78">
        <v>7167</v>
      </c>
    </row>
    <row r="6" spans="1:28" ht="15.75">
      <c r="A6" s="175" t="s">
        <v>479</v>
      </c>
      <c r="B6" s="176">
        <v>2</v>
      </c>
      <c r="C6" s="176">
        <v>0</v>
      </c>
      <c r="D6" s="78">
        <v>2</v>
      </c>
      <c r="E6" s="176">
        <v>0</v>
      </c>
      <c r="F6" s="176">
        <v>1</v>
      </c>
      <c r="G6" s="78">
        <v>1</v>
      </c>
      <c r="H6" s="176">
        <v>121</v>
      </c>
      <c r="I6" s="176">
        <v>51</v>
      </c>
      <c r="J6" s="78">
        <v>172</v>
      </c>
      <c r="K6" s="176">
        <v>1098</v>
      </c>
      <c r="L6" s="176">
        <v>875</v>
      </c>
      <c r="M6" s="78">
        <v>1973</v>
      </c>
      <c r="N6" s="177">
        <v>0</v>
      </c>
      <c r="O6" s="177">
        <v>0</v>
      </c>
      <c r="P6" s="78">
        <v>0</v>
      </c>
      <c r="Q6" s="177">
        <v>98</v>
      </c>
      <c r="R6" s="177">
        <v>91</v>
      </c>
      <c r="S6" s="78">
        <v>189</v>
      </c>
      <c r="T6" s="176">
        <v>16</v>
      </c>
      <c r="U6" s="176">
        <v>7</v>
      </c>
      <c r="V6" s="78">
        <v>23</v>
      </c>
      <c r="W6" s="176">
        <v>60</v>
      </c>
      <c r="X6" s="176">
        <v>48</v>
      </c>
      <c r="Y6" s="78">
        <v>108</v>
      </c>
      <c r="Z6" s="78">
        <v>1395</v>
      </c>
      <c r="AA6" s="78">
        <v>1073</v>
      </c>
      <c r="AB6" s="78">
        <v>2468</v>
      </c>
    </row>
    <row r="7" spans="1:28" ht="15.75">
      <c r="A7" s="175" t="s">
        <v>480</v>
      </c>
      <c r="B7" s="176">
        <v>9</v>
      </c>
      <c r="C7" s="176">
        <v>1</v>
      </c>
      <c r="D7" s="78">
        <v>10</v>
      </c>
      <c r="E7" s="176">
        <v>1</v>
      </c>
      <c r="F7" s="176">
        <v>0</v>
      </c>
      <c r="G7" s="78">
        <v>1</v>
      </c>
      <c r="H7" s="176">
        <v>402</v>
      </c>
      <c r="I7" s="176">
        <v>35</v>
      </c>
      <c r="J7" s="78">
        <v>437</v>
      </c>
      <c r="K7" s="176">
        <v>1658</v>
      </c>
      <c r="L7" s="176">
        <v>220</v>
      </c>
      <c r="M7" s="78">
        <v>1878</v>
      </c>
      <c r="N7" s="177">
        <v>0</v>
      </c>
      <c r="O7" s="177">
        <v>0</v>
      </c>
      <c r="P7" s="78">
        <v>0</v>
      </c>
      <c r="Q7" s="177">
        <v>1</v>
      </c>
      <c r="R7" s="177">
        <v>0</v>
      </c>
      <c r="S7" s="78">
        <v>1</v>
      </c>
      <c r="T7" s="176">
        <v>1</v>
      </c>
      <c r="U7" s="176">
        <v>1</v>
      </c>
      <c r="V7" s="78">
        <v>2</v>
      </c>
      <c r="W7" s="176">
        <v>1</v>
      </c>
      <c r="X7" s="176">
        <v>0</v>
      </c>
      <c r="Y7" s="78">
        <v>1</v>
      </c>
      <c r="Z7" s="78">
        <v>2073</v>
      </c>
      <c r="AA7" s="78">
        <v>257</v>
      </c>
      <c r="AB7" s="78">
        <v>2330</v>
      </c>
    </row>
    <row r="8" spans="1:28" ht="28.5">
      <c r="A8" s="175" t="s">
        <v>481</v>
      </c>
      <c r="B8" s="178">
        <v>192</v>
      </c>
      <c r="C8" s="178">
        <v>116</v>
      </c>
      <c r="D8" s="78">
        <v>308</v>
      </c>
      <c r="E8" s="176">
        <v>1</v>
      </c>
      <c r="F8" s="176">
        <v>2</v>
      </c>
      <c r="G8" s="78">
        <v>3</v>
      </c>
      <c r="H8" s="176">
        <v>309</v>
      </c>
      <c r="I8" s="176">
        <v>351</v>
      </c>
      <c r="J8" s="78">
        <v>660</v>
      </c>
      <c r="K8" s="176">
        <v>597</v>
      </c>
      <c r="L8" s="176">
        <v>515</v>
      </c>
      <c r="M8" s="78">
        <v>1112</v>
      </c>
      <c r="N8" s="177">
        <v>11</v>
      </c>
      <c r="O8" s="177">
        <v>12</v>
      </c>
      <c r="P8" s="78">
        <v>23</v>
      </c>
      <c r="Q8" s="177">
        <v>0</v>
      </c>
      <c r="R8" s="177">
        <v>2</v>
      </c>
      <c r="S8" s="78">
        <v>2</v>
      </c>
      <c r="T8" s="176">
        <v>0</v>
      </c>
      <c r="U8" s="176">
        <v>1</v>
      </c>
      <c r="V8" s="78">
        <v>1</v>
      </c>
      <c r="W8" s="176">
        <v>0</v>
      </c>
      <c r="X8" s="176">
        <v>0</v>
      </c>
      <c r="Y8" s="78">
        <v>0</v>
      </c>
      <c r="Z8" s="78">
        <v>1110</v>
      </c>
      <c r="AA8" s="78">
        <v>999</v>
      </c>
      <c r="AB8" s="78">
        <v>2109</v>
      </c>
    </row>
    <row r="9" spans="1:28" ht="15.75">
      <c r="A9" s="175" t="s">
        <v>482</v>
      </c>
      <c r="B9" s="176">
        <v>0</v>
      </c>
      <c r="C9" s="176">
        <v>0</v>
      </c>
      <c r="D9" s="78">
        <v>0</v>
      </c>
      <c r="E9" s="176">
        <v>0</v>
      </c>
      <c r="F9" s="176">
        <v>0</v>
      </c>
      <c r="G9" s="78">
        <v>0</v>
      </c>
      <c r="H9" s="176">
        <v>1</v>
      </c>
      <c r="I9" s="176">
        <v>10</v>
      </c>
      <c r="J9" s="78">
        <v>11</v>
      </c>
      <c r="K9" s="176">
        <v>683</v>
      </c>
      <c r="L9" s="176">
        <v>1177</v>
      </c>
      <c r="M9" s="78">
        <v>1860</v>
      </c>
      <c r="N9" s="177">
        <v>1</v>
      </c>
      <c r="O9" s="177">
        <v>1</v>
      </c>
      <c r="P9" s="78">
        <v>2</v>
      </c>
      <c r="Q9" s="177">
        <v>0</v>
      </c>
      <c r="R9" s="177">
        <v>0</v>
      </c>
      <c r="S9" s="78">
        <v>0</v>
      </c>
      <c r="T9" s="176">
        <v>0</v>
      </c>
      <c r="U9" s="176">
        <v>0</v>
      </c>
      <c r="V9" s="78">
        <v>0</v>
      </c>
      <c r="W9" s="176">
        <v>1</v>
      </c>
      <c r="X9" s="176">
        <v>0</v>
      </c>
      <c r="Y9" s="78">
        <v>1</v>
      </c>
      <c r="Z9" s="78">
        <v>686</v>
      </c>
      <c r="AA9" s="78">
        <v>1188</v>
      </c>
      <c r="AB9" s="78">
        <v>1874</v>
      </c>
    </row>
    <row r="10" spans="1:28" ht="15.75">
      <c r="A10" s="175" t="s">
        <v>483</v>
      </c>
      <c r="B10" s="176">
        <v>28</v>
      </c>
      <c r="C10" s="176">
        <v>4</v>
      </c>
      <c r="D10" s="78">
        <v>32</v>
      </c>
      <c r="E10" s="176">
        <v>0</v>
      </c>
      <c r="F10" s="176">
        <v>0</v>
      </c>
      <c r="G10" s="78">
        <v>0</v>
      </c>
      <c r="H10" s="176">
        <v>540</v>
      </c>
      <c r="I10" s="176">
        <v>79</v>
      </c>
      <c r="J10" s="78">
        <v>619</v>
      </c>
      <c r="K10" s="176">
        <v>957</v>
      </c>
      <c r="L10" s="176">
        <v>130</v>
      </c>
      <c r="M10" s="78">
        <v>1087</v>
      </c>
      <c r="N10" s="177">
        <v>1</v>
      </c>
      <c r="O10" s="177">
        <v>1</v>
      </c>
      <c r="P10" s="78">
        <v>2</v>
      </c>
      <c r="Q10" s="177">
        <v>3</v>
      </c>
      <c r="R10" s="177">
        <v>0</v>
      </c>
      <c r="S10" s="78">
        <v>3</v>
      </c>
      <c r="T10" s="176">
        <v>4</v>
      </c>
      <c r="U10" s="176">
        <v>0</v>
      </c>
      <c r="V10" s="78">
        <v>4</v>
      </c>
      <c r="W10" s="176">
        <v>0</v>
      </c>
      <c r="X10" s="176">
        <v>0</v>
      </c>
      <c r="Y10" s="78">
        <v>0</v>
      </c>
      <c r="Z10" s="78">
        <v>1533</v>
      </c>
      <c r="AA10" s="78">
        <v>214</v>
      </c>
      <c r="AB10" s="78">
        <v>1747</v>
      </c>
    </row>
    <row r="11" spans="1:28" ht="15.75">
      <c r="A11" s="175" t="s">
        <v>484</v>
      </c>
      <c r="B11" s="176">
        <v>4</v>
      </c>
      <c r="C11" s="176">
        <v>0</v>
      </c>
      <c r="D11" s="78">
        <v>4</v>
      </c>
      <c r="E11" s="176">
        <v>0</v>
      </c>
      <c r="F11" s="176">
        <v>0</v>
      </c>
      <c r="G11" s="78">
        <v>0</v>
      </c>
      <c r="H11" s="176">
        <v>75</v>
      </c>
      <c r="I11" s="176">
        <v>9</v>
      </c>
      <c r="J11" s="78">
        <v>84</v>
      </c>
      <c r="K11" s="176">
        <v>1436</v>
      </c>
      <c r="L11" s="176">
        <v>119</v>
      </c>
      <c r="M11" s="78">
        <v>1555</v>
      </c>
      <c r="N11" s="177">
        <v>0</v>
      </c>
      <c r="O11" s="177">
        <v>0</v>
      </c>
      <c r="P11" s="78">
        <v>0</v>
      </c>
      <c r="Q11" s="177">
        <v>0</v>
      </c>
      <c r="R11" s="177">
        <v>0</v>
      </c>
      <c r="S11" s="78">
        <v>0</v>
      </c>
      <c r="T11" s="176">
        <v>0</v>
      </c>
      <c r="U11" s="176">
        <v>0</v>
      </c>
      <c r="V11" s="78">
        <v>0</v>
      </c>
      <c r="W11" s="176">
        <v>6</v>
      </c>
      <c r="X11" s="176">
        <v>0</v>
      </c>
      <c r="Y11" s="78">
        <v>6</v>
      </c>
      <c r="Z11" s="78">
        <v>1521</v>
      </c>
      <c r="AA11" s="78">
        <v>128</v>
      </c>
      <c r="AB11" s="78">
        <v>1649</v>
      </c>
    </row>
    <row r="12" spans="1:28" ht="15.75">
      <c r="A12" s="175" t="s">
        <v>485</v>
      </c>
      <c r="B12" s="176">
        <v>11</v>
      </c>
      <c r="C12" s="176">
        <v>0</v>
      </c>
      <c r="D12" s="78">
        <v>11</v>
      </c>
      <c r="E12" s="176">
        <v>1</v>
      </c>
      <c r="F12" s="176">
        <v>0</v>
      </c>
      <c r="G12" s="78">
        <v>1</v>
      </c>
      <c r="H12" s="176">
        <v>328</v>
      </c>
      <c r="I12" s="176">
        <v>220</v>
      </c>
      <c r="J12" s="78">
        <v>548</v>
      </c>
      <c r="K12" s="176">
        <v>253</v>
      </c>
      <c r="L12" s="176">
        <v>159</v>
      </c>
      <c r="M12" s="78">
        <v>412</v>
      </c>
      <c r="N12" s="177">
        <v>0</v>
      </c>
      <c r="O12" s="177">
        <v>0</v>
      </c>
      <c r="P12" s="78">
        <v>0</v>
      </c>
      <c r="Q12" s="177">
        <v>0</v>
      </c>
      <c r="R12" s="177">
        <v>1</v>
      </c>
      <c r="S12" s="78">
        <v>1</v>
      </c>
      <c r="T12" s="176">
        <v>0</v>
      </c>
      <c r="U12" s="176">
        <v>0</v>
      </c>
      <c r="V12" s="78">
        <v>0</v>
      </c>
      <c r="W12" s="176">
        <v>35</v>
      </c>
      <c r="X12" s="176">
        <v>19</v>
      </c>
      <c r="Y12" s="78">
        <v>54</v>
      </c>
      <c r="Z12" s="78">
        <v>628</v>
      </c>
      <c r="AA12" s="78">
        <v>399</v>
      </c>
      <c r="AB12" s="78">
        <v>1027</v>
      </c>
    </row>
    <row r="13" spans="1:28" ht="15.75">
      <c r="A13" s="175" t="s">
        <v>486</v>
      </c>
      <c r="B13" s="176">
        <v>17</v>
      </c>
      <c r="C13" s="176">
        <v>4</v>
      </c>
      <c r="D13" s="78">
        <v>21</v>
      </c>
      <c r="E13" s="176">
        <v>0</v>
      </c>
      <c r="F13" s="176">
        <v>0</v>
      </c>
      <c r="G13" s="78">
        <v>0</v>
      </c>
      <c r="H13" s="176">
        <v>63</v>
      </c>
      <c r="I13" s="176">
        <v>84</v>
      </c>
      <c r="J13" s="78">
        <v>147</v>
      </c>
      <c r="K13" s="176">
        <v>341</v>
      </c>
      <c r="L13" s="176">
        <v>463</v>
      </c>
      <c r="M13" s="78">
        <v>804</v>
      </c>
      <c r="N13" s="177">
        <v>3</v>
      </c>
      <c r="O13" s="177">
        <v>1</v>
      </c>
      <c r="P13" s="78">
        <v>4</v>
      </c>
      <c r="Q13" s="177">
        <v>10</v>
      </c>
      <c r="R13" s="177">
        <v>2</v>
      </c>
      <c r="S13" s="78">
        <v>12</v>
      </c>
      <c r="T13" s="176">
        <v>12</v>
      </c>
      <c r="U13" s="176">
        <v>1</v>
      </c>
      <c r="V13" s="78">
        <v>13</v>
      </c>
      <c r="W13" s="176">
        <v>0</v>
      </c>
      <c r="X13" s="176">
        <v>0</v>
      </c>
      <c r="Y13" s="78">
        <v>0</v>
      </c>
      <c r="Z13" s="78">
        <v>446</v>
      </c>
      <c r="AA13" s="78">
        <v>555</v>
      </c>
      <c r="AB13" s="78">
        <v>1001</v>
      </c>
    </row>
    <row r="14" spans="1:28" ht="15.75">
      <c r="A14" s="175" t="s">
        <v>487</v>
      </c>
      <c r="B14" s="178">
        <v>2</v>
      </c>
      <c r="C14" s="178">
        <v>3</v>
      </c>
      <c r="D14" s="78">
        <v>5</v>
      </c>
      <c r="E14" s="176">
        <v>0</v>
      </c>
      <c r="F14" s="176">
        <v>0</v>
      </c>
      <c r="G14" s="78">
        <v>0</v>
      </c>
      <c r="H14" s="176">
        <v>36</v>
      </c>
      <c r="I14" s="176">
        <v>25</v>
      </c>
      <c r="J14" s="78">
        <v>61</v>
      </c>
      <c r="K14" s="176">
        <v>339</v>
      </c>
      <c r="L14" s="176">
        <v>409</v>
      </c>
      <c r="M14" s="78">
        <v>748</v>
      </c>
      <c r="N14" s="177">
        <v>2</v>
      </c>
      <c r="O14" s="177">
        <v>5</v>
      </c>
      <c r="P14" s="78">
        <v>7</v>
      </c>
      <c r="Q14" s="177">
        <v>0</v>
      </c>
      <c r="R14" s="177">
        <v>9</v>
      </c>
      <c r="S14" s="78">
        <v>9</v>
      </c>
      <c r="T14" s="176">
        <v>1</v>
      </c>
      <c r="U14" s="176">
        <v>0</v>
      </c>
      <c r="V14" s="78">
        <v>1</v>
      </c>
      <c r="W14" s="176">
        <v>8</v>
      </c>
      <c r="X14" s="176">
        <v>13</v>
      </c>
      <c r="Y14" s="78">
        <v>21</v>
      </c>
      <c r="Z14" s="78">
        <v>388</v>
      </c>
      <c r="AA14" s="78">
        <v>464</v>
      </c>
      <c r="AB14" s="78">
        <v>852</v>
      </c>
    </row>
    <row r="15" spans="1:28" ht="28.5">
      <c r="A15" s="175" t="s">
        <v>488</v>
      </c>
      <c r="B15" s="176">
        <v>1</v>
      </c>
      <c r="C15" s="176">
        <v>0</v>
      </c>
      <c r="D15" s="78">
        <v>1</v>
      </c>
      <c r="E15" s="176">
        <v>0</v>
      </c>
      <c r="F15" s="176">
        <v>0</v>
      </c>
      <c r="G15" s="78">
        <v>0</v>
      </c>
      <c r="H15" s="176">
        <v>92</v>
      </c>
      <c r="I15" s="176">
        <v>55</v>
      </c>
      <c r="J15" s="78">
        <v>147</v>
      </c>
      <c r="K15" s="176">
        <v>363</v>
      </c>
      <c r="L15" s="176">
        <v>292</v>
      </c>
      <c r="M15" s="78">
        <v>655</v>
      </c>
      <c r="N15" s="177">
        <v>0</v>
      </c>
      <c r="O15" s="177">
        <v>1</v>
      </c>
      <c r="P15" s="78">
        <v>1</v>
      </c>
      <c r="Q15" s="177">
        <v>0</v>
      </c>
      <c r="R15" s="177">
        <v>0</v>
      </c>
      <c r="S15" s="78">
        <v>0</v>
      </c>
      <c r="T15" s="176">
        <v>0</v>
      </c>
      <c r="U15" s="176">
        <v>0</v>
      </c>
      <c r="V15" s="78">
        <v>0</v>
      </c>
      <c r="W15" s="176">
        <v>0</v>
      </c>
      <c r="X15" s="176">
        <v>1</v>
      </c>
      <c r="Y15" s="78">
        <v>1</v>
      </c>
      <c r="Z15" s="78">
        <v>456</v>
      </c>
      <c r="AA15" s="78">
        <v>349</v>
      </c>
      <c r="AB15" s="78">
        <v>805</v>
      </c>
    </row>
    <row r="16" spans="1:28" ht="15.75">
      <c r="A16" s="175" t="s">
        <v>489</v>
      </c>
      <c r="B16" s="178">
        <v>8</v>
      </c>
      <c r="C16" s="178">
        <v>8</v>
      </c>
      <c r="D16" s="78">
        <v>16</v>
      </c>
      <c r="E16" s="176">
        <v>0</v>
      </c>
      <c r="F16" s="176">
        <v>0</v>
      </c>
      <c r="G16" s="78">
        <v>0</v>
      </c>
      <c r="H16" s="176">
        <v>96</v>
      </c>
      <c r="I16" s="176">
        <v>54</v>
      </c>
      <c r="J16" s="78">
        <v>150</v>
      </c>
      <c r="K16" s="176">
        <v>409</v>
      </c>
      <c r="L16" s="176">
        <v>190</v>
      </c>
      <c r="M16" s="78">
        <v>599</v>
      </c>
      <c r="N16" s="177">
        <v>1</v>
      </c>
      <c r="O16" s="177">
        <v>0</v>
      </c>
      <c r="P16" s="78">
        <v>1</v>
      </c>
      <c r="Q16" s="177">
        <v>5</v>
      </c>
      <c r="R16" s="177">
        <v>0</v>
      </c>
      <c r="S16" s="78">
        <v>5</v>
      </c>
      <c r="T16" s="176">
        <v>2</v>
      </c>
      <c r="U16" s="176">
        <v>1</v>
      </c>
      <c r="V16" s="78">
        <v>3</v>
      </c>
      <c r="W16" s="176">
        <v>2</v>
      </c>
      <c r="X16" s="176">
        <v>0</v>
      </c>
      <c r="Y16" s="78">
        <v>2</v>
      </c>
      <c r="Z16" s="78">
        <v>523</v>
      </c>
      <c r="AA16" s="78">
        <v>253</v>
      </c>
      <c r="AB16" s="78">
        <v>776</v>
      </c>
    </row>
    <row r="17" spans="1:28" ht="28.5">
      <c r="A17" s="175" t="s">
        <v>490</v>
      </c>
      <c r="B17" s="176">
        <v>1</v>
      </c>
      <c r="C17" s="176">
        <v>1</v>
      </c>
      <c r="D17" s="78">
        <v>2</v>
      </c>
      <c r="E17" s="176">
        <v>0</v>
      </c>
      <c r="F17" s="176">
        <v>0</v>
      </c>
      <c r="G17" s="78">
        <v>0</v>
      </c>
      <c r="H17" s="176">
        <v>42</v>
      </c>
      <c r="I17" s="176">
        <v>23</v>
      </c>
      <c r="J17" s="78">
        <v>65</v>
      </c>
      <c r="K17" s="176">
        <v>347</v>
      </c>
      <c r="L17" s="176">
        <v>304</v>
      </c>
      <c r="M17" s="78">
        <v>651</v>
      </c>
      <c r="N17" s="177">
        <v>0</v>
      </c>
      <c r="O17" s="177">
        <v>0</v>
      </c>
      <c r="P17" s="78">
        <v>0</v>
      </c>
      <c r="Q17" s="177">
        <v>29</v>
      </c>
      <c r="R17" s="177">
        <v>15</v>
      </c>
      <c r="S17" s="78">
        <v>44</v>
      </c>
      <c r="T17" s="176">
        <v>0</v>
      </c>
      <c r="U17" s="176">
        <v>0</v>
      </c>
      <c r="V17" s="78">
        <v>0</v>
      </c>
      <c r="W17" s="176">
        <v>4</v>
      </c>
      <c r="X17" s="176">
        <v>1</v>
      </c>
      <c r="Y17" s="78">
        <v>5</v>
      </c>
      <c r="Z17" s="78">
        <v>423</v>
      </c>
      <c r="AA17" s="78">
        <v>344</v>
      </c>
      <c r="AB17" s="78">
        <v>767</v>
      </c>
    </row>
    <row r="18" spans="1:28" ht="15.75">
      <c r="A18" s="175" t="s">
        <v>491</v>
      </c>
      <c r="B18" s="176">
        <v>3</v>
      </c>
      <c r="C18" s="176">
        <v>0</v>
      </c>
      <c r="D18" s="78">
        <v>3</v>
      </c>
      <c r="E18" s="176">
        <v>1</v>
      </c>
      <c r="F18" s="176">
        <v>2</v>
      </c>
      <c r="G18" s="78">
        <v>3</v>
      </c>
      <c r="H18" s="176">
        <v>113</v>
      </c>
      <c r="I18" s="176">
        <v>55</v>
      </c>
      <c r="J18" s="78">
        <v>168</v>
      </c>
      <c r="K18" s="176">
        <v>316</v>
      </c>
      <c r="L18" s="176">
        <v>167</v>
      </c>
      <c r="M18" s="78">
        <v>483</v>
      </c>
      <c r="N18" s="177">
        <v>0</v>
      </c>
      <c r="O18" s="177">
        <v>1</v>
      </c>
      <c r="P18" s="78">
        <v>1</v>
      </c>
      <c r="Q18" s="177">
        <v>2</v>
      </c>
      <c r="R18" s="177">
        <v>8</v>
      </c>
      <c r="S18" s="78">
        <v>10</v>
      </c>
      <c r="T18" s="176">
        <v>4</v>
      </c>
      <c r="U18" s="176">
        <v>7</v>
      </c>
      <c r="V18" s="78">
        <v>11</v>
      </c>
      <c r="W18" s="176">
        <v>15</v>
      </c>
      <c r="X18" s="176">
        <v>0</v>
      </c>
      <c r="Y18" s="78">
        <v>15</v>
      </c>
      <c r="Z18" s="78">
        <v>454</v>
      </c>
      <c r="AA18" s="78">
        <v>240</v>
      </c>
      <c r="AB18" s="78">
        <v>694</v>
      </c>
    </row>
    <row r="19" spans="1:28" ht="15.75">
      <c r="A19" s="175" t="s">
        <v>492</v>
      </c>
      <c r="B19" s="178">
        <v>12</v>
      </c>
      <c r="C19" s="178">
        <v>1</v>
      </c>
      <c r="D19" s="78">
        <v>13</v>
      </c>
      <c r="E19" s="176">
        <v>0</v>
      </c>
      <c r="F19" s="176">
        <v>0</v>
      </c>
      <c r="G19" s="78">
        <v>0</v>
      </c>
      <c r="H19" s="176">
        <v>63</v>
      </c>
      <c r="I19" s="176">
        <v>20</v>
      </c>
      <c r="J19" s="78">
        <v>83</v>
      </c>
      <c r="K19" s="176">
        <v>395</v>
      </c>
      <c r="L19" s="176">
        <v>161</v>
      </c>
      <c r="M19" s="78">
        <v>556</v>
      </c>
      <c r="N19" s="177">
        <v>1</v>
      </c>
      <c r="O19" s="177">
        <v>2</v>
      </c>
      <c r="P19" s="78">
        <v>3</v>
      </c>
      <c r="Q19" s="177">
        <v>1</v>
      </c>
      <c r="R19" s="177">
        <v>8</v>
      </c>
      <c r="S19" s="78">
        <v>9</v>
      </c>
      <c r="T19" s="176">
        <v>0</v>
      </c>
      <c r="U19" s="176">
        <v>0</v>
      </c>
      <c r="V19" s="78">
        <v>0</v>
      </c>
      <c r="W19" s="176">
        <v>0</v>
      </c>
      <c r="X19" s="176">
        <v>1</v>
      </c>
      <c r="Y19" s="78">
        <v>1</v>
      </c>
      <c r="Z19" s="78">
        <v>472</v>
      </c>
      <c r="AA19" s="78">
        <v>193</v>
      </c>
      <c r="AB19" s="78">
        <v>665</v>
      </c>
    </row>
    <row r="20" spans="1:28" ht="15.75">
      <c r="A20" s="175" t="s">
        <v>493</v>
      </c>
      <c r="B20" s="178">
        <v>0</v>
      </c>
      <c r="C20" s="178">
        <v>0</v>
      </c>
      <c r="D20" s="78">
        <v>0</v>
      </c>
      <c r="E20" s="176">
        <v>0</v>
      </c>
      <c r="F20" s="176">
        <v>0</v>
      </c>
      <c r="G20" s="78">
        <v>0</v>
      </c>
      <c r="H20" s="176">
        <v>16</v>
      </c>
      <c r="I20" s="176">
        <v>4</v>
      </c>
      <c r="J20" s="78">
        <v>20</v>
      </c>
      <c r="K20" s="176">
        <v>433</v>
      </c>
      <c r="L20" s="176">
        <v>130</v>
      </c>
      <c r="M20" s="78">
        <v>563</v>
      </c>
      <c r="N20" s="177">
        <v>2</v>
      </c>
      <c r="O20" s="177">
        <v>0</v>
      </c>
      <c r="P20" s="78">
        <v>2</v>
      </c>
      <c r="Q20" s="177">
        <v>0</v>
      </c>
      <c r="R20" s="177">
        <v>0</v>
      </c>
      <c r="S20" s="78">
        <v>0</v>
      </c>
      <c r="T20" s="176">
        <v>0</v>
      </c>
      <c r="U20" s="176">
        <v>0</v>
      </c>
      <c r="V20" s="78">
        <v>0</v>
      </c>
      <c r="W20" s="176">
        <v>3</v>
      </c>
      <c r="X20" s="176">
        <v>0</v>
      </c>
      <c r="Y20" s="78">
        <v>3</v>
      </c>
      <c r="Z20" s="78">
        <v>454</v>
      </c>
      <c r="AA20" s="78">
        <v>134</v>
      </c>
      <c r="AB20" s="78">
        <v>588</v>
      </c>
    </row>
    <row r="21" spans="1:28" ht="15.75">
      <c r="A21" s="175" t="s">
        <v>494</v>
      </c>
      <c r="B21" s="178">
        <v>3</v>
      </c>
      <c r="C21" s="178">
        <v>0</v>
      </c>
      <c r="D21" s="78">
        <v>3</v>
      </c>
      <c r="E21" s="176">
        <v>0</v>
      </c>
      <c r="F21" s="176">
        <v>0</v>
      </c>
      <c r="G21" s="78">
        <v>0</v>
      </c>
      <c r="H21" s="176">
        <v>17</v>
      </c>
      <c r="I21" s="176">
        <v>3</v>
      </c>
      <c r="J21" s="78">
        <v>20</v>
      </c>
      <c r="K21" s="176">
        <v>364</v>
      </c>
      <c r="L21" s="176">
        <v>158</v>
      </c>
      <c r="M21" s="78">
        <v>522</v>
      </c>
      <c r="N21" s="177">
        <v>0</v>
      </c>
      <c r="O21" s="177">
        <v>0</v>
      </c>
      <c r="P21" s="78">
        <v>0</v>
      </c>
      <c r="Q21" s="177">
        <v>0</v>
      </c>
      <c r="R21" s="177">
        <v>0</v>
      </c>
      <c r="S21" s="78">
        <v>0</v>
      </c>
      <c r="T21" s="176">
        <v>0</v>
      </c>
      <c r="U21" s="176">
        <v>0</v>
      </c>
      <c r="V21" s="78">
        <v>0</v>
      </c>
      <c r="W21" s="176">
        <v>0</v>
      </c>
      <c r="X21" s="176">
        <v>0</v>
      </c>
      <c r="Y21" s="78">
        <v>0</v>
      </c>
      <c r="Z21" s="78">
        <v>384</v>
      </c>
      <c r="AA21" s="78">
        <v>161</v>
      </c>
      <c r="AB21" s="78">
        <v>545</v>
      </c>
    </row>
    <row r="22" spans="1:28" ht="15.75">
      <c r="A22" s="175" t="s">
        <v>495</v>
      </c>
      <c r="B22" s="176">
        <v>70</v>
      </c>
      <c r="C22" s="176">
        <v>15</v>
      </c>
      <c r="D22" s="78">
        <v>85</v>
      </c>
      <c r="E22" s="176">
        <v>0</v>
      </c>
      <c r="F22" s="176">
        <v>0</v>
      </c>
      <c r="G22" s="78">
        <v>0</v>
      </c>
      <c r="H22" s="176">
        <v>111</v>
      </c>
      <c r="I22" s="176">
        <v>16</v>
      </c>
      <c r="J22" s="78">
        <v>127</v>
      </c>
      <c r="K22" s="176">
        <v>290</v>
      </c>
      <c r="L22" s="176">
        <v>26</v>
      </c>
      <c r="M22" s="78">
        <v>316</v>
      </c>
      <c r="N22" s="177">
        <v>0</v>
      </c>
      <c r="O22" s="177">
        <v>0</v>
      </c>
      <c r="P22" s="78">
        <v>0</v>
      </c>
      <c r="Q22" s="177">
        <v>1</v>
      </c>
      <c r="R22" s="177">
        <v>0</v>
      </c>
      <c r="S22" s="78">
        <v>1</v>
      </c>
      <c r="T22" s="176">
        <v>0</v>
      </c>
      <c r="U22" s="176">
        <v>0</v>
      </c>
      <c r="V22" s="78">
        <v>0</v>
      </c>
      <c r="W22" s="176">
        <v>0</v>
      </c>
      <c r="X22" s="176">
        <v>0</v>
      </c>
      <c r="Y22" s="78">
        <v>0</v>
      </c>
      <c r="Z22" s="78">
        <v>472</v>
      </c>
      <c r="AA22" s="78">
        <v>57</v>
      </c>
      <c r="AB22" s="78">
        <v>529</v>
      </c>
    </row>
    <row r="23" spans="1:28" ht="15.75">
      <c r="A23" s="175" t="s">
        <v>496</v>
      </c>
      <c r="B23" s="176">
        <v>8</v>
      </c>
      <c r="C23" s="176">
        <v>1</v>
      </c>
      <c r="D23" s="78">
        <v>9</v>
      </c>
      <c r="E23" s="176">
        <v>0</v>
      </c>
      <c r="F23" s="176">
        <v>0</v>
      </c>
      <c r="G23" s="78">
        <v>0</v>
      </c>
      <c r="H23" s="176">
        <v>51</v>
      </c>
      <c r="I23" s="176">
        <v>21</v>
      </c>
      <c r="J23" s="78">
        <v>72</v>
      </c>
      <c r="K23" s="176">
        <v>222</v>
      </c>
      <c r="L23" s="176">
        <v>129</v>
      </c>
      <c r="M23" s="78">
        <v>351</v>
      </c>
      <c r="N23" s="177">
        <v>0</v>
      </c>
      <c r="O23" s="177">
        <v>0</v>
      </c>
      <c r="P23" s="78">
        <v>0</v>
      </c>
      <c r="Q23" s="177">
        <v>1</v>
      </c>
      <c r="R23" s="177">
        <v>0</v>
      </c>
      <c r="S23" s="78">
        <v>1</v>
      </c>
      <c r="T23" s="176">
        <v>0</v>
      </c>
      <c r="U23" s="176">
        <v>0</v>
      </c>
      <c r="V23" s="78">
        <v>0</v>
      </c>
      <c r="W23" s="176">
        <v>1</v>
      </c>
      <c r="X23" s="176">
        <v>1</v>
      </c>
      <c r="Y23" s="78">
        <v>2</v>
      </c>
      <c r="Z23" s="78">
        <v>283</v>
      </c>
      <c r="AA23" s="78">
        <v>152</v>
      </c>
      <c r="AB23" s="78">
        <v>435</v>
      </c>
    </row>
    <row r="24" spans="1:28" ht="15.75">
      <c r="A24" s="175" t="s">
        <v>497</v>
      </c>
      <c r="B24" s="176">
        <v>1</v>
      </c>
      <c r="C24" s="176">
        <v>1</v>
      </c>
      <c r="D24" s="78">
        <v>2</v>
      </c>
      <c r="E24" s="176">
        <v>0</v>
      </c>
      <c r="F24" s="176">
        <v>0</v>
      </c>
      <c r="G24" s="78">
        <v>0</v>
      </c>
      <c r="H24" s="176">
        <v>9</v>
      </c>
      <c r="I24" s="176">
        <v>17</v>
      </c>
      <c r="J24" s="78">
        <v>26</v>
      </c>
      <c r="K24" s="176">
        <v>242</v>
      </c>
      <c r="L24" s="176">
        <v>149</v>
      </c>
      <c r="M24" s="78">
        <v>391</v>
      </c>
      <c r="N24" s="177">
        <v>0</v>
      </c>
      <c r="O24" s="177">
        <v>0</v>
      </c>
      <c r="P24" s="78">
        <v>0</v>
      </c>
      <c r="Q24" s="177">
        <v>2</v>
      </c>
      <c r="R24" s="177">
        <v>0</v>
      </c>
      <c r="S24" s="78">
        <v>2</v>
      </c>
      <c r="T24" s="176">
        <v>0</v>
      </c>
      <c r="U24" s="176">
        <v>2</v>
      </c>
      <c r="V24" s="78">
        <v>2</v>
      </c>
      <c r="W24" s="176">
        <v>0</v>
      </c>
      <c r="X24" s="176">
        <v>0</v>
      </c>
      <c r="Y24" s="78">
        <v>0</v>
      </c>
      <c r="Z24" s="78">
        <v>254</v>
      </c>
      <c r="AA24" s="78">
        <v>169</v>
      </c>
      <c r="AB24" s="78">
        <v>423</v>
      </c>
    </row>
    <row r="25" spans="1:28" ht="15.75">
      <c r="A25" s="175" t="s">
        <v>498</v>
      </c>
      <c r="B25" s="176">
        <v>0</v>
      </c>
      <c r="C25" s="176">
        <v>0</v>
      </c>
      <c r="D25" s="78">
        <v>0</v>
      </c>
      <c r="E25" s="178">
        <v>0</v>
      </c>
      <c r="F25" s="178">
        <v>0</v>
      </c>
      <c r="G25" s="78">
        <v>0</v>
      </c>
      <c r="H25" s="176">
        <v>14</v>
      </c>
      <c r="I25" s="176">
        <v>23</v>
      </c>
      <c r="J25" s="78">
        <v>37</v>
      </c>
      <c r="K25" s="176">
        <v>109</v>
      </c>
      <c r="L25" s="176">
        <v>133</v>
      </c>
      <c r="M25" s="78">
        <v>242</v>
      </c>
      <c r="N25" s="177">
        <v>1</v>
      </c>
      <c r="O25" s="177">
        <v>2</v>
      </c>
      <c r="P25" s="78">
        <v>3</v>
      </c>
      <c r="Q25" s="177">
        <v>11</v>
      </c>
      <c r="R25" s="177">
        <v>20</v>
      </c>
      <c r="S25" s="78">
        <v>31</v>
      </c>
      <c r="T25" s="176">
        <v>0</v>
      </c>
      <c r="U25" s="176">
        <v>5</v>
      </c>
      <c r="V25" s="78">
        <v>5</v>
      </c>
      <c r="W25" s="176">
        <v>4</v>
      </c>
      <c r="X25" s="176">
        <v>3</v>
      </c>
      <c r="Y25" s="78">
        <v>7</v>
      </c>
      <c r="Z25" s="78">
        <v>139</v>
      </c>
      <c r="AA25" s="78">
        <v>186</v>
      </c>
      <c r="AB25" s="78">
        <v>325</v>
      </c>
    </row>
    <row r="26" spans="1:28" ht="15.75">
      <c r="A26" s="175" t="s">
        <v>499</v>
      </c>
      <c r="B26" s="176">
        <v>0</v>
      </c>
      <c r="C26" s="176">
        <v>1</v>
      </c>
      <c r="D26" s="78">
        <v>1</v>
      </c>
      <c r="E26" s="176">
        <v>0</v>
      </c>
      <c r="F26" s="176">
        <v>0</v>
      </c>
      <c r="G26" s="78">
        <v>0</v>
      </c>
      <c r="H26" s="176">
        <v>14</v>
      </c>
      <c r="I26" s="176">
        <v>4</v>
      </c>
      <c r="J26" s="78">
        <v>18</v>
      </c>
      <c r="K26" s="176">
        <v>220</v>
      </c>
      <c r="L26" s="176">
        <v>75</v>
      </c>
      <c r="M26" s="78">
        <v>295</v>
      </c>
      <c r="N26" s="177">
        <v>0</v>
      </c>
      <c r="O26" s="177">
        <v>0</v>
      </c>
      <c r="P26" s="78">
        <v>0</v>
      </c>
      <c r="Q26" s="177">
        <v>6</v>
      </c>
      <c r="R26" s="177">
        <v>0</v>
      </c>
      <c r="S26" s="78">
        <v>6</v>
      </c>
      <c r="T26" s="176">
        <v>0</v>
      </c>
      <c r="U26" s="176">
        <v>0</v>
      </c>
      <c r="V26" s="78">
        <v>0</v>
      </c>
      <c r="W26" s="176">
        <v>0</v>
      </c>
      <c r="X26" s="176">
        <v>0</v>
      </c>
      <c r="Y26" s="78">
        <v>0</v>
      </c>
      <c r="Z26" s="78">
        <v>240</v>
      </c>
      <c r="AA26" s="78">
        <v>80</v>
      </c>
      <c r="AB26" s="78">
        <v>320</v>
      </c>
    </row>
    <row r="27" spans="1:28" ht="15.75">
      <c r="A27" s="175" t="s">
        <v>500</v>
      </c>
      <c r="B27" s="178">
        <v>0</v>
      </c>
      <c r="C27" s="178">
        <v>1</v>
      </c>
      <c r="D27" s="78">
        <v>1</v>
      </c>
      <c r="E27" s="176">
        <v>0</v>
      </c>
      <c r="F27" s="176">
        <v>0</v>
      </c>
      <c r="G27" s="78">
        <v>0</v>
      </c>
      <c r="H27" s="176">
        <v>11</v>
      </c>
      <c r="I27" s="176">
        <v>11</v>
      </c>
      <c r="J27" s="78">
        <v>22</v>
      </c>
      <c r="K27" s="176">
        <v>143</v>
      </c>
      <c r="L27" s="176">
        <v>117</v>
      </c>
      <c r="M27" s="78">
        <v>260</v>
      </c>
      <c r="N27" s="177">
        <v>0</v>
      </c>
      <c r="O27" s="177">
        <v>0</v>
      </c>
      <c r="P27" s="78">
        <v>0</v>
      </c>
      <c r="Q27" s="177">
        <v>3</v>
      </c>
      <c r="R27" s="177">
        <v>12</v>
      </c>
      <c r="S27" s="78">
        <v>15</v>
      </c>
      <c r="T27" s="176">
        <v>0</v>
      </c>
      <c r="U27" s="176">
        <v>0</v>
      </c>
      <c r="V27" s="78">
        <v>0</v>
      </c>
      <c r="W27" s="176">
        <v>0</v>
      </c>
      <c r="X27" s="176">
        <v>0</v>
      </c>
      <c r="Y27" s="78">
        <v>0</v>
      </c>
      <c r="Z27" s="78">
        <v>157</v>
      </c>
      <c r="AA27" s="78">
        <v>141</v>
      </c>
      <c r="AB27" s="78">
        <v>298</v>
      </c>
    </row>
    <row r="28" spans="1:28" ht="15.75">
      <c r="A28" s="175" t="s">
        <v>501</v>
      </c>
      <c r="B28" s="178">
        <v>0</v>
      </c>
      <c r="C28" s="178">
        <v>0</v>
      </c>
      <c r="D28" s="78">
        <v>0</v>
      </c>
      <c r="E28" s="176">
        <v>0</v>
      </c>
      <c r="F28" s="176">
        <v>1</v>
      </c>
      <c r="G28" s="78">
        <v>1</v>
      </c>
      <c r="H28" s="176">
        <v>9</v>
      </c>
      <c r="I28" s="176">
        <v>9</v>
      </c>
      <c r="J28" s="78">
        <v>18</v>
      </c>
      <c r="K28" s="176">
        <v>111</v>
      </c>
      <c r="L28" s="176">
        <v>153</v>
      </c>
      <c r="M28" s="78">
        <v>264</v>
      </c>
      <c r="N28" s="177">
        <v>0</v>
      </c>
      <c r="O28" s="177">
        <v>0</v>
      </c>
      <c r="P28" s="78">
        <v>0</v>
      </c>
      <c r="Q28" s="177">
        <v>1</v>
      </c>
      <c r="R28" s="177">
        <v>0</v>
      </c>
      <c r="S28" s="78">
        <v>1</v>
      </c>
      <c r="T28" s="176">
        <v>0</v>
      </c>
      <c r="U28" s="176">
        <v>0</v>
      </c>
      <c r="V28" s="78">
        <v>0</v>
      </c>
      <c r="W28" s="176">
        <v>2</v>
      </c>
      <c r="X28" s="176">
        <v>2</v>
      </c>
      <c r="Y28" s="78">
        <v>4</v>
      </c>
      <c r="Z28" s="78">
        <v>123</v>
      </c>
      <c r="AA28" s="78">
        <v>165</v>
      </c>
      <c r="AB28" s="78">
        <v>288</v>
      </c>
    </row>
    <row r="29" spans="1:28" ht="15.75">
      <c r="A29" s="175" t="s">
        <v>502</v>
      </c>
      <c r="B29" s="178">
        <v>29</v>
      </c>
      <c r="C29" s="178">
        <v>5</v>
      </c>
      <c r="D29" s="78">
        <v>34</v>
      </c>
      <c r="E29" s="178">
        <v>0</v>
      </c>
      <c r="F29" s="178">
        <v>0</v>
      </c>
      <c r="G29" s="78">
        <v>0</v>
      </c>
      <c r="H29" s="176">
        <v>61</v>
      </c>
      <c r="I29" s="176">
        <v>32</v>
      </c>
      <c r="J29" s="78">
        <v>93</v>
      </c>
      <c r="K29" s="176">
        <v>85</v>
      </c>
      <c r="L29" s="176">
        <v>55</v>
      </c>
      <c r="M29" s="78">
        <v>140</v>
      </c>
      <c r="N29" s="177">
        <v>4</v>
      </c>
      <c r="O29" s="177">
        <v>2</v>
      </c>
      <c r="P29" s="78">
        <v>6</v>
      </c>
      <c r="Q29" s="177">
        <v>0</v>
      </c>
      <c r="R29" s="177">
        <v>3</v>
      </c>
      <c r="S29" s="78">
        <v>3</v>
      </c>
      <c r="T29" s="176">
        <v>2</v>
      </c>
      <c r="U29" s="176">
        <v>1</v>
      </c>
      <c r="V29" s="78">
        <v>3</v>
      </c>
      <c r="W29" s="176">
        <v>0</v>
      </c>
      <c r="X29" s="176">
        <v>0</v>
      </c>
      <c r="Y29" s="78">
        <v>0</v>
      </c>
      <c r="Z29" s="78">
        <v>181</v>
      </c>
      <c r="AA29" s="78">
        <v>98</v>
      </c>
      <c r="AB29" s="78">
        <v>279</v>
      </c>
    </row>
    <row r="30" spans="1:28" ht="15.75">
      <c r="A30" s="175" t="s">
        <v>503</v>
      </c>
      <c r="B30" s="178">
        <v>70</v>
      </c>
      <c r="C30" s="178">
        <v>1</v>
      </c>
      <c r="D30" s="78">
        <v>71</v>
      </c>
      <c r="E30" s="178">
        <v>1</v>
      </c>
      <c r="F30" s="178">
        <v>0</v>
      </c>
      <c r="G30" s="78">
        <v>1</v>
      </c>
      <c r="H30" s="176">
        <v>124</v>
      </c>
      <c r="I30" s="176">
        <v>20</v>
      </c>
      <c r="J30" s="78">
        <v>144</v>
      </c>
      <c r="K30" s="176">
        <v>46</v>
      </c>
      <c r="L30" s="176">
        <v>12</v>
      </c>
      <c r="M30" s="78">
        <v>58</v>
      </c>
      <c r="N30" s="177">
        <v>0</v>
      </c>
      <c r="O30" s="177">
        <v>0</v>
      </c>
      <c r="P30" s="78">
        <v>0</v>
      </c>
      <c r="Q30" s="177">
        <v>0</v>
      </c>
      <c r="R30" s="177">
        <v>0</v>
      </c>
      <c r="S30" s="78">
        <v>0</v>
      </c>
      <c r="T30" s="176">
        <v>0</v>
      </c>
      <c r="U30" s="176">
        <v>0</v>
      </c>
      <c r="V30" s="78">
        <v>0</v>
      </c>
      <c r="W30" s="176">
        <v>0</v>
      </c>
      <c r="X30" s="176">
        <v>0</v>
      </c>
      <c r="Y30" s="78">
        <v>0</v>
      </c>
      <c r="Z30" s="78">
        <v>241</v>
      </c>
      <c r="AA30" s="78">
        <v>33</v>
      </c>
      <c r="AB30" s="78">
        <v>274</v>
      </c>
    </row>
    <row r="31" spans="1:28" ht="15.75">
      <c r="A31" s="175" t="s">
        <v>504</v>
      </c>
      <c r="B31" s="176">
        <v>0</v>
      </c>
      <c r="C31" s="176">
        <v>0</v>
      </c>
      <c r="D31" s="78">
        <v>0</v>
      </c>
      <c r="E31" s="176">
        <v>0</v>
      </c>
      <c r="F31" s="176">
        <v>0</v>
      </c>
      <c r="G31" s="78">
        <v>0</v>
      </c>
      <c r="H31" s="176">
        <v>5</v>
      </c>
      <c r="I31" s="176">
        <v>4</v>
      </c>
      <c r="J31" s="78">
        <v>9</v>
      </c>
      <c r="K31" s="176">
        <v>163</v>
      </c>
      <c r="L31" s="176">
        <v>48</v>
      </c>
      <c r="M31" s="78">
        <v>211</v>
      </c>
      <c r="N31" s="177">
        <v>13</v>
      </c>
      <c r="O31" s="177">
        <v>2</v>
      </c>
      <c r="P31" s="78">
        <v>15</v>
      </c>
      <c r="Q31" s="177">
        <v>0</v>
      </c>
      <c r="R31" s="177">
        <v>0</v>
      </c>
      <c r="S31" s="78">
        <v>0</v>
      </c>
      <c r="T31" s="176">
        <v>0</v>
      </c>
      <c r="U31" s="176">
        <v>0</v>
      </c>
      <c r="V31" s="78">
        <v>0</v>
      </c>
      <c r="W31" s="176">
        <v>0</v>
      </c>
      <c r="X31" s="176">
        <v>0</v>
      </c>
      <c r="Y31" s="78">
        <v>0</v>
      </c>
      <c r="Z31" s="78">
        <v>181</v>
      </c>
      <c r="AA31" s="78">
        <v>54</v>
      </c>
      <c r="AB31" s="78">
        <v>235</v>
      </c>
    </row>
    <row r="32" spans="1:28" ht="15.75">
      <c r="A32" s="175" t="s">
        <v>505</v>
      </c>
      <c r="B32" s="178">
        <v>0</v>
      </c>
      <c r="C32" s="178">
        <v>0</v>
      </c>
      <c r="D32" s="78">
        <v>0</v>
      </c>
      <c r="E32" s="178">
        <v>0</v>
      </c>
      <c r="F32" s="178">
        <v>0</v>
      </c>
      <c r="G32" s="78">
        <v>0</v>
      </c>
      <c r="H32" s="176">
        <v>17</v>
      </c>
      <c r="I32" s="176">
        <v>10</v>
      </c>
      <c r="J32" s="78">
        <v>27</v>
      </c>
      <c r="K32" s="176">
        <v>128</v>
      </c>
      <c r="L32" s="176">
        <v>68</v>
      </c>
      <c r="M32" s="78">
        <v>196</v>
      </c>
      <c r="N32" s="177">
        <v>0</v>
      </c>
      <c r="O32" s="177">
        <v>0</v>
      </c>
      <c r="P32" s="78">
        <v>0</v>
      </c>
      <c r="Q32" s="177">
        <v>2</v>
      </c>
      <c r="R32" s="177">
        <v>0</v>
      </c>
      <c r="S32" s="78">
        <v>2</v>
      </c>
      <c r="T32" s="176">
        <v>0</v>
      </c>
      <c r="U32" s="176">
        <v>0</v>
      </c>
      <c r="V32" s="78">
        <v>0</v>
      </c>
      <c r="W32" s="176">
        <v>0</v>
      </c>
      <c r="X32" s="176">
        <v>0</v>
      </c>
      <c r="Y32" s="78">
        <v>0</v>
      </c>
      <c r="Z32" s="78">
        <v>147</v>
      </c>
      <c r="AA32" s="78">
        <v>78</v>
      </c>
      <c r="AB32" s="78">
        <v>225</v>
      </c>
    </row>
    <row r="33" spans="1:28" ht="15.75">
      <c r="A33" s="175" t="s">
        <v>506</v>
      </c>
      <c r="B33" s="178">
        <v>2</v>
      </c>
      <c r="C33" s="178">
        <v>1</v>
      </c>
      <c r="D33" s="78">
        <v>3</v>
      </c>
      <c r="E33" s="176">
        <v>0</v>
      </c>
      <c r="F33" s="176">
        <v>0</v>
      </c>
      <c r="G33" s="78">
        <v>0</v>
      </c>
      <c r="H33" s="176">
        <v>13</v>
      </c>
      <c r="I33" s="176">
        <v>5</v>
      </c>
      <c r="J33" s="78">
        <v>18</v>
      </c>
      <c r="K33" s="176">
        <v>125</v>
      </c>
      <c r="L33" s="176">
        <v>62</v>
      </c>
      <c r="M33" s="78">
        <v>187</v>
      </c>
      <c r="N33" s="177">
        <v>0</v>
      </c>
      <c r="O33" s="177">
        <v>0</v>
      </c>
      <c r="P33" s="78">
        <v>0</v>
      </c>
      <c r="Q33" s="177">
        <v>0</v>
      </c>
      <c r="R33" s="177">
        <v>1</v>
      </c>
      <c r="S33" s="78">
        <v>1</v>
      </c>
      <c r="T33" s="176">
        <v>0</v>
      </c>
      <c r="U33" s="176">
        <v>0</v>
      </c>
      <c r="V33" s="78">
        <v>0</v>
      </c>
      <c r="W33" s="176">
        <v>0</v>
      </c>
      <c r="X33" s="176">
        <v>0</v>
      </c>
      <c r="Y33" s="78">
        <v>0</v>
      </c>
      <c r="Z33" s="78">
        <v>140</v>
      </c>
      <c r="AA33" s="78">
        <v>69</v>
      </c>
      <c r="AB33" s="78">
        <v>209</v>
      </c>
    </row>
    <row r="34" spans="1:28" ht="15.75">
      <c r="A34" s="175" t="s">
        <v>507</v>
      </c>
      <c r="B34" s="176">
        <v>4</v>
      </c>
      <c r="C34" s="176">
        <v>6</v>
      </c>
      <c r="D34" s="78">
        <v>10</v>
      </c>
      <c r="E34" s="176">
        <v>0</v>
      </c>
      <c r="F34" s="176">
        <v>0</v>
      </c>
      <c r="G34" s="78">
        <v>0</v>
      </c>
      <c r="H34" s="176">
        <v>8</v>
      </c>
      <c r="I34" s="176">
        <v>11</v>
      </c>
      <c r="J34" s="78">
        <v>19</v>
      </c>
      <c r="K34" s="176">
        <v>87</v>
      </c>
      <c r="L34" s="176">
        <v>70</v>
      </c>
      <c r="M34" s="78">
        <v>157</v>
      </c>
      <c r="N34" s="177">
        <v>0</v>
      </c>
      <c r="O34" s="177">
        <v>1</v>
      </c>
      <c r="P34" s="78">
        <v>1</v>
      </c>
      <c r="Q34" s="177">
        <v>3</v>
      </c>
      <c r="R34" s="177">
        <v>2</v>
      </c>
      <c r="S34" s="78">
        <v>5</v>
      </c>
      <c r="T34" s="176">
        <v>0</v>
      </c>
      <c r="U34" s="176">
        <v>3</v>
      </c>
      <c r="V34" s="78">
        <v>3</v>
      </c>
      <c r="W34" s="176">
        <v>1</v>
      </c>
      <c r="X34" s="176">
        <v>0</v>
      </c>
      <c r="Y34" s="78">
        <v>1</v>
      </c>
      <c r="Z34" s="78">
        <v>103</v>
      </c>
      <c r="AA34" s="78">
        <v>93</v>
      </c>
      <c r="AB34" s="78">
        <v>196</v>
      </c>
    </row>
    <row r="35" spans="1:28" ht="15.75">
      <c r="A35" s="175" t="s">
        <v>508</v>
      </c>
      <c r="B35" s="176">
        <v>24</v>
      </c>
      <c r="C35" s="176">
        <v>4</v>
      </c>
      <c r="D35" s="78">
        <v>28</v>
      </c>
      <c r="E35" s="176">
        <v>3</v>
      </c>
      <c r="F35" s="176">
        <v>0</v>
      </c>
      <c r="G35" s="78">
        <v>3</v>
      </c>
      <c r="H35" s="176">
        <v>67</v>
      </c>
      <c r="I35" s="176">
        <v>2</v>
      </c>
      <c r="J35" s="78">
        <v>69</v>
      </c>
      <c r="K35" s="176">
        <v>60</v>
      </c>
      <c r="L35" s="176">
        <v>9</v>
      </c>
      <c r="M35" s="78">
        <v>69</v>
      </c>
      <c r="N35" s="177">
        <v>1</v>
      </c>
      <c r="O35" s="177">
        <v>4</v>
      </c>
      <c r="P35" s="78">
        <v>5</v>
      </c>
      <c r="Q35" s="177">
        <v>2</v>
      </c>
      <c r="R35" s="177">
        <v>0</v>
      </c>
      <c r="S35" s="78">
        <v>2</v>
      </c>
      <c r="T35" s="176">
        <v>13</v>
      </c>
      <c r="U35" s="176">
        <v>0</v>
      </c>
      <c r="V35" s="78">
        <v>13</v>
      </c>
      <c r="W35" s="176">
        <v>0</v>
      </c>
      <c r="X35" s="176">
        <v>0</v>
      </c>
      <c r="Y35" s="78">
        <v>0</v>
      </c>
      <c r="Z35" s="78">
        <v>170</v>
      </c>
      <c r="AA35" s="78">
        <v>19</v>
      </c>
      <c r="AB35" s="78">
        <v>189</v>
      </c>
    </row>
    <row r="36" spans="1:28" ht="15.75">
      <c r="A36" s="175" t="s">
        <v>509</v>
      </c>
      <c r="B36" s="178">
        <v>0</v>
      </c>
      <c r="C36" s="178">
        <v>0</v>
      </c>
      <c r="D36" s="78">
        <v>0</v>
      </c>
      <c r="E36" s="176">
        <v>0</v>
      </c>
      <c r="F36" s="176">
        <v>0</v>
      </c>
      <c r="G36" s="78">
        <v>0</v>
      </c>
      <c r="H36" s="176">
        <v>19</v>
      </c>
      <c r="I36" s="176">
        <v>14</v>
      </c>
      <c r="J36" s="78">
        <v>33</v>
      </c>
      <c r="K36" s="176">
        <v>76</v>
      </c>
      <c r="L36" s="176">
        <v>59</v>
      </c>
      <c r="M36" s="78">
        <v>135</v>
      </c>
      <c r="N36" s="177">
        <v>0</v>
      </c>
      <c r="O36" s="177">
        <v>2</v>
      </c>
      <c r="P36" s="78">
        <v>2</v>
      </c>
      <c r="Q36" s="177">
        <v>0</v>
      </c>
      <c r="R36" s="177">
        <v>0</v>
      </c>
      <c r="S36" s="78">
        <v>0</v>
      </c>
      <c r="T36" s="176">
        <v>0</v>
      </c>
      <c r="U36" s="176">
        <v>0</v>
      </c>
      <c r="V36" s="78">
        <v>0</v>
      </c>
      <c r="W36" s="176">
        <v>0</v>
      </c>
      <c r="X36" s="176">
        <v>0</v>
      </c>
      <c r="Y36" s="78">
        <v>0</v>
      </c>
      <c r="Z36" s="78">
        <v>95</v>
      </c>
      <c r="AA36" s="78">
        <v>75</v>
      </c>
      <c r="AB36" s="78">
        <v>170</v>
      </c>
    </row>
    <row r="37" spans="1:28" ht="15.75">
      <c r="A37" s="175" t="s">
        <v>510</v>
      </c>
      <c r="B37" s="178">
        <v>0</v>
      </c>
      <c r="C37" s="178">
        <v>0</v>
      </c>
      <c r="D37" s="78">
        <v>0</v>
      </c>
      <c r="E37" s="176">
        <v>0</v>
      </c>
      <c r="F37" s="176">
        <v>0</v>
      </c>
      <c r="G37" s="78">
        <v>0</v>
      </c>
      <c r="H37" s="176">
        <v>12</v>
      </c>
      <c r="I37" s="176">
        <v>10</v>
      </c>
      <c r="J37" s="78">
        <v>22</v>
      </c>
      <c r="K37" s="176">
        <v>88</v>
      </c>
      <c r="L37" s="176">
        <v>45</v>
      </c>
      <c r="M37" s="78">
        <v>133</v>
      </c>
      <c r="N37" s="177">
        <v>0</v>
      </c>
      <c r="O37" s="177">
        <v>0</v>
      </c>
      <c r="P37" s="78">
        <v>0</v>
      </c>
      <c r="Q37" s="177">
        <v>0</v>
      </c>
      <c r="R37" s="177">
        <v>0</v>
      </c>
      <c r="S37" s="78">
        <v>0</v>
      </c>
      <c r="T37" s="176">
        <v>0</v>
      </c>
      <c r="U37" s="176">
        <v>0</v>
      </c>
      <c r="V37" s="78">
        <v>0</v>
      </c>
      <c r="W37" s="176">
        <v>0</v>
      </c>
      <c r="X37" s="176">
        <v>0</v>
      </c>
      <c r="Y37" s="78">
        <v>0</v>
      </c>
      <c r="Z37" s="78">
        <v>100</v>
      </c>
      <c r="AA37" s="78">
        <v>55</v>
      </c>
      <c r="AB37" s="78">
        <v>155</v>
      </c>
    </row>
    <row r="38" spans="1:28" ht="15.75">
      <c r="A38" s="175" t="s">
        <v>511</v>
      </c>
      <c r="B38" s="176">
        <v>0</v>
      </c>
      <c r="C38" s="176">
        <v>0</v>
      </c>
      <c r="D38" s="78">
        <v>0</v>
      </c>
      <c r="E38" s="176">
        <v>0</v>
      </c>
      <c r="F38" s="176">
        <v>0</v>
      </c>
      <c r="G38" s="78">
        <v>0</v>
      </c>
      <c r="H38" s="176">
        <v>0</v>
      </c>
      <c r="I38" s="176">
        <v>0</v>
      </c>
      <c r="J38" s="78">
        <v>0</v>
      </c>
      <c r="K38" s="176">
        <v>100</v>
      </c>
      <c r="L38" s="176">
        <v>50</v>
      </c>
      <c r="M38" s="78">
        <v>150</v>
      </c>
      <c r="N38" s="177">
        <v>0</v>
      </c>
      <c r="O38" s="177">
        <v>0</v>
      </c>
      <c r="P38" s="78">
        <v>0</v>
      </c>
      <c r="Q38" s="177">
        <v>0</v>
      </c>
      <c r="R38" s="177">
        <v>0</v>
      </c>
      <c r="S38" s="78">
        <v>0</v>
      </c>
      <c r="T38" s="176">
        <v>0</v>
      </c>
      <c r="U38" s="176">
        <v>0</v>
      </c>
      <c r="V38" s="78">
        <v>0</v>
      </c>
      <c r="W38" s="176">
        <v>0</v>
      </c>
      <c r="X38" s="176">
        <v>0</v>
      </c>
      <c r="Y38" s="78">
        <v>0</v>
      </c>
      <c r="Z38" s="78">
        <v>100</v>
      </c>
      <c r="AA38" s="78">
        <v>50</v>
      </c>
      <c r="AB38" s="78">
        <v>150</v>
      </c>
    </row>
    <row r="39" spans="1:28" ht="15.75">
      <c r="A39" s="175" t="s">
        <v>512</v>
      </c>
      <c r="B39" s="178">
        <v>1</v>
      </c>
      <c r="C39" s="178">
        <v>0</v>
      </c>
      <c r="D39" s="78">
        <v>1</v>
      </c>
      <c r="E39" s="178">
        <v>0</v>
      </c>
      <c r="F39" s="178">
        <v>0</v>
      </c>
      <c r="G39" s="78">
        <v>0</v>
      </c>
      <c r="H39" s="176">
        <v>4</v>
      </c>
      <c r="I39" s="176">
        <v>2</v>
      </c>
      <c r="J39" s="78">
        <v>6</v>
      </c>
      <c r="K39" s="176">
        <v>37</v>
      </c>
      <c r="L39" s="176">
        <v>45</v>
      </c>
      <c r="M39" s="78">
        <v>82</v>
      </c>
      <c r="N39" s="177">
        <v>0</v>
      </c>
      <c r="O39" s="177">
        <v>0</v>
      </c>
      <c r="P39" s="78">
        <v>0</v>
      </c>
      <c r="Q39" s="177">
        <v>42</v>
      </c>
      <c r="R39" s="177">
        <v>12</v>
      </c>
      <c r="S39" s="78">
        <v>54</v>
      </c>
      <c r="T39" s="176">
        <v>0</v>
      </c>
      <c r="U39" s="176">
        <v>0</v>
      </c>
      <c r="V39" s="78">
        <v>0</v>
      </c>
      <c r="W39" s="176">
        <v>0</v>
      </c>
      <c r="X39" s="176">
        <v>1</v>
      </c>
      <c r="Y39" s="78">
        <v>1</v>
      </c>
      <c r="Z39" s="78">
        <v>84</v>
      </c>
      <c r="AA39" s="78">
        <v>60</v>
      </c>
      <c r="AB39" s="78">
        <v>144</v>
      </c>
    </row>
    <row r="40" spans="1:28" ht="15.75">
      <c r="A40" s="175" t="s">
        <v>513</v>
      </c>
      <c r="B40" s="178">
        <v>0</v>
      </c>
      <c r="C40" s="178">
        <v>0</v>
      </c>
      <c r="D40" s="78">
        <v>0</v>
      </c>
      <c r="E40" s="178">
        <v>0</v>
      </c>
      <c r="F40" s="178">
        <v>0</v>
      </c>
      <c r="G40" s="78">
        <v>0</v>
      </c>
      <c r="H40" s="176">
        <v>8</v>
      </c>
      <c r="I40" s="176">
        <v>6</v>
      </c>
      <c r="J40" s="78">
        <v>14</v>
      </c>
      <c r="K40" s="176">
        <v>79</v>
      </c>
      <c r="L40" s="176">
        <v>39</v>
      </c>
      <c r="M40" s="78">
        <v>118</v>
      </c>
      <c r="N40" s="177">
        <v>0</v>
      </c>
      <c r="O40" s="177">
        <v>0</v>
      </c>
      <c r="P40" s="78">
        <v>0</v>
      </c>
      <c r="Q40" s="177">
        <v>1</v>
      </c>
      <c r="R40" s="177">
        <v>0</v>
      </c>
      <c r="S40" s="78">
        <v>1</v>
      </c>
      <c r="T40" s="176">
        <v>0</v>
      </c>
      <c r="U40" s="176">
        <v>0</v>
      </c>
      <c r="V40" s="78">
        <v>0</v>
      </c>
      <c r="W40" s="176">
        <v>0</v>
      </c>
      <c r="X40" s="176">
        <v>0</v>
      </c>
      <c r="Y40" s="78">
        <v>0</v>
      </c>
      <c r="Z40" s="78">
        <v>88</v>
      </c>
      <c r="AA40" s="78">
        <v>45</v>
      </c>
      <c r="AB40" s="78">
        <v>133</v>
      </c>
    </row>
    <row r="41" spans="1:28" ht="15.75">
      <c r="A41" s="175" t="s">
        <v>514</v>
      </c>
      <c r="B41" s="178">
        <v>0</v>
      </c>
      <c r="C41" s="178">
        <v>0</v>
      </c>
      <c r="D41" s="78">
        <v>0</v>
      </c>
      <c r="E41" s="178">
        <v>0</v>
      </c>
      <c r="F41" s="178">
        <v>0</v>
      </c>
      <c r="G41" s="78">
        <v>0</v>
      </c>
      <c r="H41" s="176">
        <v>14</v>
      </c>
      <c r="I41" s="176">
        <v>13</v>
      </c>
      <c r="J41" s="78">
        <v>27</v>
      </c>
      <c r="K41" s="176">
        <v>53</v>
      </c>
      <c r="L41" s="176">
        <v>49</v>
      </c>
      <c r="M41" s="78">
        <v>102</v>
      </c>
      <c r="N41" s="177">
        <v>0</v>
      </c>
      <c r="O41" s="177">
        <v>1</v>
      </c>
      <c r="P41" s="78">
        <v>1</v>
      </c>
      <c r="Q41" s="177">
        <v>0</v>
      </c>
      <c r="R41" s="177">
        <v>0</v>
      </c>
      <c r="S41" s="78">
        <v>0</v>
      </c>
      <c r="T41" s="176">
        <v>0</v>
      </c>
      <c r="U41" s="176">
        <v>0</v>
      </c>
      <c r="V41" s="78">
        <v>0</v>
      </c>
      <c r="W41" s="176">
        <v>0</v>
      </c>
      <c r="X41" s="176">
        <v>2</v>
      </c>
      <c r="Y41" s="78">
        <v>2</v>
      </c>
      <c r="Z41" s="78">
        <v>67</v>
      </c>
      <c r="AA41" s="78">
        <v>65</v>
      </c>
      <c r="AB41" s="78">
        <v>132</v>
      </c>
    </row>
    <row r="42" spans="1:28" ht="15.75">
      <c r="A42" s="175" t="s">
        <v>515</v>
      </c>
      <c r="B42" s="178">
        <v>0</v>
      </c>
      <c r="C42" s="178">
        <v>4</v>
      </c>
      <c r="D42" s="78">
        <v>4</v>
      </c>
      <c r="E42" s="176">
        <v>0</v>
      </c>
      <c r="F42" s="176">
        <v>0</v>
      </c>
      <c r="G42" s="78">
        <v>0</v>
      </c>
      <c r="H42" s="176">
        <v>13</v>
      </c>
      <c r="I42" s="176">
        <v>6</v>
      </c>
      <c r="J42" s="78">
        <v>19</v>
      </c>
      <c r="K42" s="176">
        <v>46</v>
      </c>
      <c r="L42" s="176">
        <v>51</v>
      </c>
      <c r="M42" s="78">
        <v>97</v>
      </c>
      <c r="N42" s="177">
        <v>0</v>
      </c>
      <c r="O42" s="177">
        <v>1</v>
      </c>
      <c r="P42" s="78">
        <v>1</v>
      </c>
      <c r="Q42" s="177">
        <v>0</v>
      </c>
      <c r="R42" s="177">
        <v>0</v>
      </c>
      <c r="S42" s="78">
        <v>0</v>
      </c>
      <c r="T42" s="176">
        <v>1</v>
      </c>
      <c r="U42" s="176">
        <v>0</v>
      </c>
      <c r="V42" s="78">
        <v>1</v>
      </c>
      <c r="W42" s="176">
        <v>2</v>
      </c>
      <c r="X42" s="176">
        <v>4</v>
      </c>
      <c r="Y42" s="78">
        <v>6</v>
      </c>
      <c r="Z42" s="78">
        <v>62</v>
      </c>
      <c r="AA42" s="78">
        <v>66</v>
      </c>
      <c r="AB42" s="78">
        <v>128</v>
      </c>
    </row>
    <row r="43" spans="1:28" ht="15.75">
      <c r="A43" s="175" t="s">
        <v>516</v>
      </c>
      <c r="B43" s="176">
        <v>0</v>
      </c>
      <c r="C43" s="176">
        <v>0</v>
      </c>
      <c r="D43" s="78">
        <v>0</v>
      </c>
      <c r="E43" s="178">
        <v>0</v>
      </c>
      <c r="F43" s="178">
        <v>0</v>
      </c>
      <c r="G43" s="78">
        <v>0</v>
      </c>
      <c r="H43" s="176">
        <v>6</v>
      </c>
      <c r="I43" s="176">
        <v>8</v>
      </c>
      <c r="J43" s="78">
        <v>14</v>
      </c>
      <c r="K43" s="176">
        <v>48</v>
      </c>
      <c r="L43" s="176">
        <v>43</v>
      </c>
      <c r="M43" s="78">
        <v>91</v>
      </c>
      <c r="N43" s="177">
        <v>1</v>
      </c>
      <c r="O43" s="177">
        <v>0</v>
      </c>
      <c r="P43" s="78">
        <v>1</v>
      </c>
      <c r="Q43" s="177">
        <v>0</v>
      </c>
      <c r="R43" s="177">
        <v>0</v>
      </c>
      <c r="S43" s="78">
        <v>0</v>
      </c>
      <c r="T43" s="176">
        <v>0</v>
      </c>
      <c r="U43" s="176">
        <v>0</v>
      </c>
      <c r="V43" s="78">
        <v>0</v>
      </c>
      <c r="W43" s="176">
        <v>0</v>
      </c>
      <c r="X43" s="176">
        <v>0</v>
      </c>
      <c r="Y43" s="78">
        <v>0</v>
      </c>
      <c r="Z43" s="78">
        <v>55</v>
      </c>
      <c r="AA43" s="78">
        <v>51</v>
      </c>
      <c r="AB43" s="78">
        <v>106</v>
      </c>
    </row>
    <row r="44" spans="1:28" ht="28.5">
      <c r="A44" s="175" t="s">
        <v>517</v>
      </c>
      <c r="B44" s="178">
        <v>6</v>
      </c>
      <c r="C44" s="178">
        <v>3</v>
      </c>
      <c r="D44" s="78">
        <v>9</v>
      </c>
      <c r="E44" s="178">
        <v>0</v>
      </c>
      <c r="F44" s="178">
        <v>1</v>
      </c>
      <c r="G44" s="78">
        <v>1</v>
      </c>
      <c r="H44" s="176">
        <v>10</v>
      </c>
      <c r="I44" s="176">
        <v>6</v>
      </c>
      <c r="J44" s="78">
        <v>16</v>
      </c>
      <c r="K44" s="176">
        <v>22</v>
      </c>
      <c r="L44" s="176">
        <v>38</v>
      </c>
      <c r="M44" s="78">
        <v>60</v>
      </c>
      <c r="N44" s="177">
        <v>1</v>
      </c>
      <c r="O44" s="177">
        <v>0</v>
      </c>
      <c r="P44" s="78">
        <v>1</v>
      </c>
      <c r="Q44" s="177">
        <v>1</v>
      </c>
      <c r="R44" s="177">
        <v>0</v>
      </c>
      <c r="S44" s="78">
        <v>1</v>
      </c>
      <c r="T44" s="176">
        <v>6</v>
      </c>
      <c r="U44" s="176">
        <v>8</v>
      </c>
      <c r="V44" s="78">
        <v>14</v>
      </c>
      <c r="W44" s="176">
        <v>1</v>
      </c>
      <c r="X44" s="176">
        <v>0</v>
      </c>
      <c r="Y44" s="78">
        <v>1</v>
      </c>
      <c r="Z44" s="78">
        <v>47</v>
      </c>
      <c r="AA44" s="78">
        <v>56</v>
      </c>
      <c r="AB44" s="78">
        <v>103</v>
      </c>
    </row>
    <row r="45" spans="1:28" ht="42.75">
      <c r="A45" s="175" t="s">
        <v>518</v>
      </c>
      <c r="B45" s="178">
        <v>1</v>
      </c>
      <c r="C45" s="178">
        <v>0</v>
      </c>
      <c r="D45" s="78">
        <v>1</v>
      </c>
      <c r="E45" s="178">
        <v>0</v>
      </c>
      <c r="F45" s="178">
        <v>0</v>
      </c>
      <c r="G45" s="78">
        <v>0</v>
      </c>
      <c r="H45" s="178">
        <v>3</v>
      </c>
      <c r="I45" s="178">
        <v>0</v>
      </c>
      <c r="J45" s="78">
        <v>3</v>
      </c>
      <c r="K45" s="178">
        <v>69</v>
      </c>
      <c r="L45" s="178">
        <v>26</v>
      </c>
      <c r="M45" s="78">
        <v>95</v>
      </c>
      <c r="N45" s="177">
        <v>1</v>
      </c>
      <c r="O45" s="177">
        <v>1</v>
      </c>
      <c r="P45" s="78">
        <v>2</v>
      </c>
      <c r="Q45" s="177">
        <v>0</v>
      </c>
      <c r="R45" s="177">
        <v>1</v>
      </c>
      <c r="S45" s="78">
        <v>1</v>
      </c>
      <c r="T45" s="178">
        <v>0</v>
      </c>
      <c r="U45" s="178">
        <v>0</v>
      </c>
      <c r="V45" s="78">
        <v>0</v>
      </c>
      <c r="W45" s="178">
        <v>0</v>
      </c>
      <c r="X45" s="178">
        <v>0</v>
      </c>
      <c r="Y45" s="78">
        <v>0</v>
      </c>
      <c r="Z45" s="78">
        <v>74</v>
      </c>
      <c r="AA45" s="78">
        <v>28</v>
      </c>
      <c r="AB45" s="78">
        <v>102</v>
      </c>
    </row>
    <row r="46" spans="1:28" ht="15.75">
      <c r="A46" s="175" t="s">
        <v>519</v>
      </c>
      <c r="B46" s="178">
        <v>2</v>
      </c>
      <c r="C46" s="178">
        <v>2</v>
      </c>
      <c r="D46" s="78">
        <v>4</v>
      </c>
      <c r="E46" s="178">
        <v>0</v>
      </c>
      <c r="F46" s="178">
        <v>1</v>
      </c>
      <c r="G46" s="78">
        <v>1</v>
      </c>
      <c r="H46" s="176">
        <v>22</v>
      </c>
      <c r="I46" s="176">
        <v>34</v>
      </c>
      <c r="J46" s="78">
        <v>56</v>
      </c>
      <c r="K46" s="176">
        <v>10</v>
      </c>
      <c r="L46" s="176">
        <v>23</v>
      </c>
      <c r="M46" s="78">
        <v>33</v>
      </c>
      <c r="N46" s="177">
        <v>0</v>
      </c>
      <c r="O46" s="177">
        <v>0</v>
      </c>
      <c r="P46" s="78">
        <v>0</v>
      </c>
      <c r="Q46" s="177">
        <v>2</v>
      </c>
      <c r="R46" s="177">
        <v>2</v>
      </c>
      <c r="S46" s="78">
        <v>4</v>
      </c>
      <c r="T46" s="176">
        <v>1</v>
      </c>
      <c r="U46" s="176">
        <v>1</v>
      </c>
      <c r="V46" s="78">
        <v>2</v>
      </c>
      <c r="W46" s="176">
        <v>0</v>
      </c>
      <c r="X46" s="176">
        <v>0</v>
      </c>
      <c r="Y46" s="78">
        <v>0</v>
      </c>
      <c r="Z46" s="78">
        <v>37</v>
      </c>
      <c r="AA46" s="78">
        <v>63</v>
      </c>
      <c r="AB46" s="78">
        <v>100</v>
      </c>
    </row>
    <row r="47" spans="1:28" ht="15.75">
      <c r="A47" s="175" t="s">
        <v>520</v>
      </c>
      <c r="B47" s="178">
        <v>0</v>
      </c>
      <c r="C47" s="178">
        <v>0</v>
      </c>
      <c r="D47" s="78">
        <v>0</v>
      </c>
      <c r="E47" s="176">
        <v>0</v>
      </c>
      <c r="F47" s="176">
        <v>0</v>
      </c>
      <c r="G47" s="78">
        <v>0</v>
      </c>
      <c r="H47" s="176">
        <v>4</v>
      </c>
      <c r="I47" s="176">
        <v>5</v>
      </c>
      <c r="J47" s="78">
        <v>9</v>
      </c>
      <c r="K47" s="176">
        <v>36</v>
      </c>
      <c r="L47" s="176">
        <v>52</v>
      </c>
      <c r="M47" s="78">
        <v>88</v>
      </c>
      <c r="N47" s="177">
        <v>0</v>
      </c>
      <c r="O47" s="177">
        <v>1</v>
      </c>
      <c r="P47" s="78">
        <v>1</v>
      </c>
      <c r="Q47" s="177">
        <v>0</v>
      </c>
      <c r="R47" s="177">
        <v>0</v>
      </c>
      <c r="S47" s="78">
        <v>0</v>
      </c>
      <c r="T47" s="176">
        <v>0</v>
      </c>
      <c r="U47" s="176">
        <v>1</v>
      </c>
      <c r="V47" s="78">
        <v>1</v>
      </c>
      <c r="W47" s="176">
        <v>0</v>
      </c>
      <c r="X47" s="176">
        <v>1</v>
      </c>
      <c r="Y47" s="78">
        <v>1</v>
      </c>
      <c r="Z47" s="78">
        <v>40</v>
      </c>
      <c r="AA47" s="78">
        <v>60</v>
      </c>
      <c r="AB47" s="78">
        <v>100</v>
      </c>
    </row>
    <row r="48" spans="1:28" ht="15.75">
      <c r="A48" s="175" t="s">
        <v>521</v>
      </c>
      <c r="B48" s="178">
        <v>11</v>
      </c>
      <c r="C48" s="178">
        <v>6</v>
      </c>
      <c r="D48" s="78">
        <v>17</v>
      </c>
      <c r="E48" s="178">
        <v>0</v>
      </c>
      <c r="F48" s="178">
        <v>0</v>
      </c>
      <c r="G48" s="78">
        <v>0</v>
      </c>
      <c r="H48" s="176">
        <v>21</v>
      </c>
      <c r="I48" s="176">
        <v>22</v>
      </c>
      <c r="J48" s="78">
        <v>43</v>
      </c>
      <c r="K48" s="176">
        <v>22</v>
      </c>
      <c r="L48" s="176">
        <v>14</v>
      </c>
      <c r="M48" s="78">
        <v>36</v>
      </c>
      <c r="N48" s="177">
        <v>0</v>
      </c>
      <c r="O48" s="177">
        <v>0</v>
      </c>
      <c r="P48" s="78">
        <v>0</v>
      </c>
      <c r="Q48" s="177">
        <v>1</v>
      </c>
      <c r="R48" s="177">
        <v>2</v>
      </c>
      <c r="S48" s="78">
        <v>3</v>
      </c>
      <c r="T48" s="176">
        <v>0</v>
      </c>
      <c r="U48" s="176">
        <v>0</v>
      </c>
      <c r="V48" s="78">
        <v>0</v>
      </c>
      <c r="W48" s="176">
        <v>0</v>
      </c>
      <c r="X48" s="176">
        <v>0</v>
      </c>
      <c r="Y48" s="78">
        <v>0</v>
      </c>
      <c r="Z48" s="78">
        <v>55</v>
      </c>
      <c r="AA48" s="78">
        <v>44</v>
      </c>
      <c r="AB48" s="78">
        <v>99</v>
      </c>
    </row>
    <row r="49" spans="1:28" ht="15.75">
      <c r="A49" s="175" t="s">
        <v>522</v>
      </c>
      <c r="B49" s="178">
        <v>0</v>
      </c>
      <c r="C49" s="178">
        <v>0</v>
      </c>
      <c r="D49" s="78">
        <v>0</v>
      </c>
      <c r="E49" s="176">
        <v>0</v>
      </c>
      <c r="F49" s="176">
        <v>0</v>
      </c>
      <c r="G49" s="78">
        <v>0</v>
      </c>
      <c r="H49" s="176">
        <v>12</v>
      </c>
      <c r="I49" s="176">
        <v>3</v>
      </c>
      <c r="J49" s="78">
        <v>15</v>
      </c>
      <c r="K49" s="176">
        <v>51</v>
      </c>
      <c r="L49" s="176">
        <v>30</v>
      </c>
      <c r="M49" s="78">
        <v>81</v>
      </c>
      <c r="N49" s="177">
        <v>0</v>
      </c>
      <c r="O49" s="177">
        <v>0</v>
      </c>
      <c r="P49" s="78">
        <v>0</v>
      </c>
      <c r="Q49" s="177">
        <v>0</v>
      </c>
      <c r="R49" s="177">
        <v>0</v>
      </c>
      <c r="S49" s="78">
        <v>0</v>
      </c>
      <c r="T49" s="176">
        <v>0</v>
      </c>
      <c r="U49" s="176">
        <v>0</v>
      </c>
      <c r="V49" s="78">
        <v>0</v>
      </c>
      <c r="W49" s="176">
        <v>0</v>
      </c>
      <c r="X49" s="176">
        <v>0</v>
      </c>
      <c r="Y49" s="78">
        <v>0</v>
      </c>
      <c r="Z49" s="78">
        <v>63</v>
      </c>
      <c r="AA49" s="78">
        <v>33</v>
      </c>
      <c r="AB49" s="78">
        <v>96</v>
      </c>
    </row>
    <row r="50" spans="1:28" ht="15.75">
      <c r="A50" s="175" t="s">
        <v>523</v>
      </c>
      <c r="B50" s="178">
        <v>2</v>
      </c>
      <c r="C50" s="178">
        <v>1</v>
      </c>
      <c r="D50" s="78">
        <v>3</v>
      </c>
      <c r="E50" s="178">
        <v>0</v>
      </c>
      <c r="F50" s="178">
        <v>0</v>
      </c>
      <c r="G50" s="78">
        <v>0</v>
      </c>
      <c r="H50" s="176">
        <v>12</v>
      </c>
      <c r="I50" s="176">
        <v>15</v>
      </c>
      <c r="J50" s="78">
        <v>27</v>
      </c>
      <c r="K50" s="176">
        <v>29</v>
      </c>
      <c r="L50" s="176">
        <v>31</v>
      </c>
      <c r="M50" s="78">
        <v>60</v>
      </c>
      <c r="N50" s="177">
        <v>0</v>
      </c>
      <c r="O50" s="177">
        <v>0</v>
      </c>
      <c r="P50" s="78">
        <v>0</v>
      </c>
      <c r="Q50" s="177">
        <v>0</v>
      </c>
      <c r="R50" s="177">
        <v>0</v>
      </c>
      <c r="S50" s="78">
        <v>0</v>
      </c>
      <c r="T50" s="176">
        <v>0</v>
      </c>
      <c r="U50" s="176">
        <v>0</v>
      </c>
      <c r="V50" s="78">
        <v>0</v>
      </c>
      <c r="W50" s="176">
        <v>0</v>
      </c>
      <c r="X50" s="176">
        <v>1</v>
      </c>
      <c r="Y50" s="78">
        <v>1</v>
      </c>
      <c r="Z50" s="78">
        <v>43</v>
      </c>
      <c r="AA50" s="78">
        <v>48</v>
      </c>
      <c r="AB50" s="78">
        <v>91</v>
      </c>
    </row>
    <row r="51" spans="1:28" ht="15.75">
      <c r="A51" s="175" t="s">
        <v>524</v>
      </c>
      <c r="B51" s="178">
        <v>0</v>
      </c>
      <c r="C51" s="178">
        <v>1</v>
      </c>
      <c r="D51" s="78">
        <v>1</v>
      </c>
      <c r="E51" s="176">
        <v>0</v>
      </c>
      <c r="F51" s="176">
        <v>0</v>
      </c>
      <c r="G51" s="78">
        <v>0</v>
      </c>
      <c r="H51" s="176">
        <v>3</v>
      </c>
      <c r="I51" s="176">
        <v>6</v>
      </c>
      <c r="J51" s="78">
        <v>9</v>
      </c>
      <c r="K51" s="176">
        <v>38</v>
      </c>
      <c r="L51" s="176">
        <v>42</v>
      </c>
      <c r="M51" s="78">
        <v>80</v>
      </c>
      <c r="N51" s="177">
        <v>0</v>
      </c>
      <c r="O51" s="177">
        <v>0</v>
      </c>
      <c r="P51" s="78">
        <v>0</v>
      </c>
      <c r="Q51" s="177">
        <v>0</v>
      </c>
      <c r="R51" s="177">
        <v>1</v>
      </c>
      <c r="S51" s="78">
        <v>1</v>
      </c>
      <c r="T51" s="176">
        <v>0</v>
      </c>
      <c r="U51" s="176">
        <v>0</v>
      </c>
      <c r="V51" s="78">
        <v>0</v>
      </c>
      <c r="W51" s="176">
        <v>0</v>
      </c>
      <c r="X51" s="176">
        <v>0</v>
      </c>
      <c r="Y51" s="78">
        <v>0</v>
      </c>
      <c r="Z51" s="78">
        <v>41</v>
      </c>
      <c r="AA51" s="78">
        <v>50</v>
      </c>
      <c r="AB51" s="78">
        <v>91</v>
      </c>
    </row>
    <row r="52" spans="1:28" ht="15.75">
      <c r="A52" s="175" t="s">
        <v>525</v>
      </c>
      <c r="B52" s="176">
        <v>35</v>
      </c>
      <c r="C52" s="176">
        <v>8</v>
      </c>
      <c r="D52" s="78">
        <v>43</v>
      </c>
      <c r="E52" s="178">
        <v>1</v>
      </c>
      <c r="F52" s="178">
        <v>0</v>
      </c>
      <c r="G52" s="78">
        <v>1</v>
      </c>
      <c r="H52" s="176">
        <v>1</v>
      </c>
      <c r="I52" s="176">
        <v>2</v>
      </c>
      <c r="J52" s="78">
        <v>3</v>
      </c>
      <c r="K52" s="176">
        <v>18</v>
      </c>
      <c r="L52" s="176">
        <v>12</v>
      </c>
      <c r="M52" s="78">
        <v>30</v>
      </c>
      <c r="N52" s="177">
        <v>0</v>
      </c>
      <c r="O52" s="177">
        <v>0</v>
      </c>
      <c r="P52" s="78">
        <v>0</v>
      </c>
      <c r="Q52" s="177">
        <v>0</v>
      </c>
      <c r="R52" s="177">
        <v>0</v>
      </c>
      <c r="S52" s="78">
        <v>0</v>
      </c>
      <c r="T52" s="176">
        <v>0</v>
      </c>
      <c r="U52" s="176">
        <v>0</v>
      </c>
      <c r="V52" s="78">
        <v>0</v>
      </c>
      <c r="W52" s="176">
        <v>1</v>
      </c>
      <c r="X52" s="176">
        <v>0</v>
      </c>
      <c r="Y52" s="78">
        <v>1</v>
      </c>
      <c r="Z52" s="78">
        <v>56</v>
      </c>
      <c r="AA52" s="78">
        <v>22</v>
      </c>
      <c r="AB52" s="78">
        <v>78</v>
      </c>
    </row>
    <row r="53" spans="1:28" ht="15.75">
      <c r="A53" s="175" t="s">
        <v>526</v>
      </c>
      <c r="B53" s="176">
        <v>0</v>
      </c>
      <c r="C53" s="176">
        <v>0</v>
      </c>
      <c r="D53" s="78">
        <v>0</v>
      </c>
      <c r="E53" s="176">
        <v>0</v>
      </c>
      <c r="F53" s="176">
        <v>0</v>
      </c>
      <c r="G53" s="78">
        <v>0</v>
      </c>
      <c r="H53" s="176">
        <v>13</v>
      </c>
      <c r="I53" s="176">
        <v>2</v>
      </c>
      <c r="J53" s="78">
        <v>15</v>
      </c>
      <c r="K53" s="176">
        <v>25</v>
      </c>
      <c r="L53" s="176">
        <v>27</v>
      </c>
      <c r="M53" s="78">
        <v>52</v>
      </c>
      <c r="N53" s="177">
        <v>0</v>
      </c>
      <c r="O53" s="177">
        <v>3</v>
      </c>
      <c r="P53" s="78">
        <v>3</v>
      </c>
      <c r="Q53" s="177">
        <v>0</v>
      </c>
      <c r="R53" s="177">
        <v>0</v>
      </c>
      <c r="S53" s="78">
        <v>0</v>
      </c>
      <c r="T53" s="176">
        <v>1</v>
      </c>
      <c r="U53" s="176">
        <v>0</v>
      </c>
      <c r="V53" s="78">
        <v>1</v>
      </c>
      <c r="W53" s="176">
        <v>1</v>
      </c>
      <c r="X53" s="176">
        <v>3</v>
      </c>
      <c r="Y53" s="78">
        <v>4</v>
      </c>
      <c r="Z53" s="78">
        <v>40</v>
      </c>
      <c r="AA53" s="78">
        <v>35</v>
      </c>
      <c r="AB53" s="78">
        <v>75</v>
      </c>
    </row>
    <row r="54" spans="1:28" ht="15.75">
      <c r="A54" s="175" t="s">
        <v>527</v>
      </c>
      <c r="B54" s="176">
        <v>0</v>
      </c>
      <c r="C54" s="176">
        <v>0</v>
      </c>
      <c r="D54" s="78">
        <v>0</v>
      </c>
      <c r="E54" s="176">
        <v>0</v>
      </c>
      <c r="F54" s="176">
        <v>0</v>
      </c>
      <c r="G54" s="78">
        <v>0</v>
      </c>
      <c r="H54" s="176">
        <v>5</v>
      </c>
      <c r="I54" s="176">
        <v>1</v>
      </c>
      <c r="J54" s="78">
        <v>6</v>
      </c>
      <c r="K54" s="176">
        <v>45</v>
      </c>
      <c r="L54" s="176">
        <v>13</v>
      </c>
      <c r="M54" s="78">
        <v>58</v>
      </c>
      <c r="N54" s="177">
        <v>0</v>
      </c>
      <c r="O54" s="177">
        <v>0</v>
      </c>
      <c r="P54" s="78">
        <v>0</v>
      </c>
      <c r="Q54" s="177">
        <v>0</v>
      </c>
      <c r="R54" s="177">
        <v>0</v>
      </c>
      <c r="S54" s="78">
        <v>0</v>
      </c>
      <c r="T54" s="176">
        <v>0</v>
      </c>
      <c r="U54" s="176">
        <v>0</v>
      </c>
      <c r="V54" s="78">
        <v>0</v>
      </c>
      <c r="W54" s="176">
        <v>0</v>
      </c>
      <c r="X54" s="176">
        <v>0</v>
      </c>
      <c r="Y54" s="78">
        <v>0</v>
      </c>
      <c r="Z54" s="78">
        <v>50</v>
      </c>
      <c r="AA54" s="78">
        <v>14</v>
      </c>
      <c r="AB54" s="78">
        <v>64</v>
      </c>
    </row>
    <row r="55" spans="1:28" ht="15.75">
      <c r="A55" s="175" t="s">
        <v>528</v>
      </c>
      <c r="B55" s="178">
        <v>1</v>
      </c>
      <c r="C55" s="178">
        <v>0</v>
      </c>
      <c r="D55" s="78">
        <v>1</v>
      </c>
      <c r="E55" s="178">
        <v>0</v>
      </c>
      <c r="F55" s="178">
        <v>0</v>
      </c>
      <c r="G55" s="78">
        <v>0</v>
      </c>
      <c r="H55" s="176">
        <v>5</v>
      </c>
      <c r="I55" s="176">
        <v>7</v>
      </c>
      <c r="J55" s="78">
        <v>12</v>
      </c>
      <c r="K55" s="176">
        <v>9</v>
      </c>
      <c r="L55" s="176">
        <v>16</v>
      </c>
      <c r="M55" s="78">
        <v>25</v>
      </c>
      <c r="N55" s="177">
        <v>0</v>
      </c>
      <c r="O55" s="177">
        <v>0</v>
      </c>
      <c r="P55" s="78">
        <v>0</v>
      </c>
      <c r="Q55" s="177">
        <v>0</v>
      </c>
      <c r="R55" s="177">
        <v>1</v>
      </c>
      <c r="S55" s="78">
        <v>1</v>
      </c>
      <c r="T55" s="176">
        <v>11</v>
      </c>
      <c r="U55" s="176">
        <v>14</v>
      </c>
      <c r="V55" s="78">
        <v>25</v>
      </c>
      <c r="W55" s="176">
        <v>0</v>
      </c>
      <c r="X55" s="176">
        <v>0</v>
      </c>
      <c r="Y55" s="78">
        <v>0</v>
      </c>
      <c r="Z55" s="78">
        <v>26</v>
      </c>
      <c r="AA55" s="78">
        <v>38</v>
      </c>
      <c r="AB55" s="78">
        <v>64</v>
      </c>
    </row>
    <row r="56" spans="1:28" ht="15.75">
      <c r="A56" s="175" t="s">
        <v>529</v>
      </c>
      <c r="B56" s="178">
        <v>0</v>
      </c>
      <c r="C56" s="178">
        <v>0</v>
      </c>
      <c r="D56" s="78">
        <v>0</v>
      </c>
      <c r="E56" s="176">
        <v>0</v>
      </c>
      <c r="F56" s="176">
        <v>0</v>
      </c>
      <c r="G56" s="78">
        <v>0</v>
      </c>
      <c r="H56" s="176">
        <v>12</v>
      </c>
      <c r="I56" s="176">
        <v>6</v>
      </c>
      <c r="J56" s="78">
        <v>18</v>
      </c>
      <c r="K56" s="176">
        <v>27</v>
      </c>
      <c r="L56" s="176">
        <v>18</v>
      </c>
      <c r="M56" s="78">
        <v>45</v>
      </c>
      <c r="N56" s="177">
        <v>0</v>
      </c>
      <c r="O56" s="177">
        <v>0</v>
      </c>
      <c r="P56" s="78">
        <v>0</v>
      </c>
      <c r="Q56" s="177">
        <v>0</v>
      </c>
      <c r="R56" s="177">
        <v>0</v>
      </c>
      <c r="S56" s="78">
        <v>0</v>
      </c>
      <c r="T56" s="176">
        <v>0</v>
      </c>
      <c r="U56" s="176">
        <v>0</v>
      </c>
      <c r="V56" s="78">
        <v>0</v>
      </c>
      <c r="W56" s="176">
        <v>0</v>
      </c>
      <c r="X56" s="176">
        <v>0</v>
      </c>
      <c r="Y56" s="78">
        <v>0</v>
      </c>
      <c r="Z56" s="78">
        <v>39</v>
      </c>
      <c r="AA56" s="78">
        <v>24</v>
      </c>
      <c r="AB56" s="78">
        <v>63</v>
      </c>
    </row>
    <row r="57" spans="1:28" ht="15.75">
      <c r="A57" s="175" t="s">
        <v>530</v>
      </c>
      <c r="B57" s="178">
        <v>0</v>
      </c>
      <c r="C57" s="178">
        <v>0</v>
      </c>
      <c r="D57" s="78">
        <v>0</v>
      </c>
      <c r="E57" s="178">
        <v>0</v>
      </c>
      <c r="F57" s="178">
        <v>0</v>
      </c>
      <c r="G57" s="78">
        <v>0</v>
      </c>
      <c r="H57" s="176">
        <v>2</v>
      </c>
      <c r="I57" s="176">
        <v>4</v>
      </c>
      <c r="J57" s="78">
        <v>6</v>
      </c>
      <c r="K57" s="176">
        <v>31</v>
      </c>
      <c r="L57" s="176">
        <v>26</v>
      </c>
      <c r="M57" s="78">
        <v>57</v>
      </c>
      <c r="N57" s="177">
        <v>0</v>
      </c>
      <c r="O57" s="177">
        <v>0</v>
      </c>
      <c r="P57" s="78">
        <v>0</v>
      </c>
      <c r="Q57" s="177">
        <v>0</v>
      </c>
      <c r="R57" s="177">
        <v>0</v>
      </c>
      <c r="S57" s="78">
        <v>0</v>
      </c>
      <c r="T57" s="176">
        <v>0</v>
      </c>
      <c r="U57" s="176">
        <v>0</v>
      </c>
      <c r="V57" s="78">
        <v>0</v>
      </c>
      <c r="W57" s="176">
        <v>0</v>
      </c>
      <c r="X57" s="176">
        <v>0</v>
      </c>
      <c r="Y57" s="78">
        <v>0</v>
      </c>
      <c r="Z57" s="78">
        <v>33</v>
      </c>
      <c r="AA57" s="78">
        <v>30</v>
      </c>
      <c r="AB57" s="78">
        <v>63</v>
      </c>
    </row>
    <row r="58" spans="1:28" ht="15.75">
      <c r="A58" s="175" t="s">
        <v>531</v>
      </c>
      <c r="B58" s="178">
        <v>2</v>
      </c>
      <c r="C58" s="178">
        <v>0</v>
      </c>
      <c r="D58" s="78">
        <v>2</v>
      </c>
      <c r="E58" s="178">
        <v>0</v>
      </c>
      <c r="F58" s="178">
        <v>0</v>
      </c>
      <c r="G58" s="78">
        <v>0</v>
      </c>
      <c r="H58" s="176">
        <v>8</v>
      </c>
      <c r="I58" s="176">
        <v>2</v>
      </c>
      <c r="J58" s="78">
        <v>10</v>
      </c>
      <c r="K58" s="176">
        <v>33</v>
      </c>
      <c r="L58" s="176">
        <v>17</v>
      </c>
      <c r="M58" s="78">
        <v>50</v>
      </c>
      <c r="N58" s="177">
        <v>0</v>
      </c>
      <c r="O58" s="177">
        <v>0</v>
      </c>
      <c r="P58" s="78">
        <v>0</v>
      </c>
      <c r="Q58" s="177">
        <v>0</v>
      </c>
      <c r="R58" s="177">
        <v>0</v>
      </c>
      <c r="S58" s="78">
        <v>0</v>
      </c>
      <c r="T58" s="176">
        <v>0</v>
      </c>
      <c r="U58" s="176">
        <v>0</v>
      </c>
      <c r="V58" s="78">
        <v>0</v>
      </c>
      <c r="W58" s="176">
        <v>0</v>
      </c>
      <c r="X58" s="176">
        <v>0</v>
      </c>
      <c r="Y58" s="78">
        <v>0</v>
      </c>
      <c r="Z58" s="78">
        <v>43</v>
      </c>
      <c r="AA58" s="78">
        <v>19</v>
      </c>
      <c r="AB58" s="78">
        <v>62</v>
      </c>
    </row>
    <row r="59" spans="1:28" ht="15.75">
      <c r="A59" s="175" t="s">
        <v>532</v>
      </c>
      <c r="B59" s="176">
        <v>2</v>
      </c>
      <c r="C59" s="176">
        <v>0</v>
      </c>
      <c r="D59" s="78">
        <v>2</v>
      </c>
      <c r="E59" s="176">
        <v>0</v>
      </c>
      <c r="F59" s="176">
        <v>1</v>
      </c>
      <c r="G59" s="78">
        <v>1</v>
      </c>
      <c r="H59" s="176">
        <v>6</v>
      </c>
      <c r="I59" s="176">
        <v>12</v>
      </c>
      <c r="J59" s="78">
        <v>18</v>
      </c>
      <c r="K59" s="176">
        <v>9</v>
      </c>
      <c r="L59" s="176">
        <v>14</v>
      </c>
      <c r="M59" s="78">
        <v>23</v>
      </c>
      <c r="N59" s="177">
        <v>0</v>
      </c>
      <c r="O59" s="177">
        <v>1</v>
      </c>
      <c r="P59" s="78">
        <v>1</v>
      </c>
      <c r="Q59" s="177">
        <v>0</v>
      </c>
      <c r="R59" s="177">
        <v>3</v>
      </c>
      <c r="S59" s="78">
        <v>3</v>
      </c>
      <c r="T59" s="176">
        <v>3</v>
      </c>
      <c r="U59" s="176">
        <v>5</v>
      </c>
      <c r="V59" s="78">
        <v>8</v>
      </c>
      <c r="W59" s="176">
        <v>0</v>
      </c>
      <c r="X59" s="176">
        <v>0</v>
      </c>
      <c r="Y59" s="78">
        <v>0</v>
      </c>
      <c r="Z59" s="78">
        <v>20</v>
      </c>
      <c r="AA59" s="78">
        <v>36</v>
      </c>
      <c r="AB59" s="78">
        <v>56</v>
      </c>
    </row>
    <row r="60" spans="1:28" ht="15.75">
      <c r="A60" s="175" t="s">
        <v>533</v>
      </c>
      <c r="B60" s="178">
        <v>2</v>
      </c>
      <c r="C60" s="178">
        <v>0</v>
      </c>
      <c r="D60" s="78">
        <v>2</v>
      </c>
      <c r="E60" s="176">
        <v>1</v>
      </c>
      <c r="F60" s="176">
        <v>0</v>
      </c>
      <c r="G60" s="78">
        <v>1</v>
      </c>
      <c r="H60" s="176">
        <v>15</v>
      </c>
      <c r="I60" s="176">
        <v>3</v>
      </c>
      <c r="J60" s="78">
        <v>18</v>
      </c>
      <c r="K60" s="176">
        <v>31</v>
      </c>
      <c r="L60" s="176">
        <v>2</v>
      </c>
      <c r="M60" s="78">
        <v>33</v>
      </c>
      <c r="N60" s="177">
        <v>0</v>
      </c>
      <c r="O60" s="177">
        <v>0</v>
      </c>
      <c r="P60" s="78">
        <v>0</v>
      </c>
      <c r="Q60" s="177">
        <v>0</v>
      </c>
      <c r="R60" s="177">
        <v>0</v>
      </c>
      <c r="S60" s="78">
        <v>0</v>
      </c>
      <c r="T60" s="176">
        <v>0</v>
      </c>
      <c r="U60" s="176">
        <v>1</v>
      </c>
      <c r="V60" s="78">
        <v>1</v>
      </c>
      <c r="W60" s="176">
        <v>0</v>
      </c>
      <c r="X60" s="176">
        <v>0</v>
      </c>
      <c r="Y60" s="78">
        <v>0</v>
      </c>
      <c r="Z60" s="78">
        <v>49</v>
      </c>
      <c r="AA60" s="78">
        <v>6</v>
      </c>
      <c r="AB60" s="78">
        <v>55</v>
      </c>
    </row>
    <row r="61" spans="1:28" ht="15.75">
      <c r="A61" s="175" t="s">
        <v>534</v>
      </c>
      <c r="B61" s="178">
        <v>0</v>
      </c>
      <c r="C61" s="178">
        <v>0</v>
      </c>
      <c r="D61" s="78">
        <v>0</v>
      </c>
      <c r="E61" s="176">
        <v>0</v>
      </c>
      <c r="F61" s="176">
        <v>0</v>
      </c>
      <c r="G61" s="78">
        <v>0</v>
      </c>
      <c r="H61" s="176">
        <v>1</v>
      </c>
      <c r="I61" s="176">
        <v>0</v>
      </c>
      <c r="J61" s="78">
        <v>1</v>
      </c>
      <c r="K61" s="176">
        <v>31</v>
      </c>
      <c r="L61" s="176">
        <v>9</v>
      </c>
      <c r="M61" s="78">
        <v>40</v>
      </c>
      <c r="N61" s="177">
        <v>0</v>
      </c>
      <c r="O61" s="177">
        <v>0</v>
      </c>
      <c r="P61" s="78">
        <v>0</v>
      </c>
      <c r="Q61" s="177">
        <v>0</v>
      </c>
      <c r="R61" s="177">
        <v>0</v>
      </c>
      <c r="S61" s="78">
        <v>0</v>
      </c>
      <c r="T61" s="176">
        <v>0</v>
      </c>
      <c r="U61" s="176">
        <v>0</v>
      </c>
      <c r="V61" s="78">
        <v>0</v>
      </c>
      <c r="W61" s="176">
        <v>0</v>
      </c>
      <c r="X61" s="176">
        <v>0</v>
      </c>
      <c r="Y61" s="78">
        <v>0</v>
      </c>
      <c r="Z61" s="78">
        <v>32</v>
      </c>
      <c r="AA61" s="78">
        <v>9</v>
      </c>
      <c r="AB61" s="78">
        <v>41</v>
      </c>
    </row>
    <row r="62" spans="1:28" ht="15.75">
      <c r="A62" s="175" t="s">
        <v>535</v>
      </c>
      <c r="B62" s="178">
        <v>0</v>
      </c>
      <c r="C62" s="178">
        <v>0</v>
      </c>
      <c r="D62" s="78">
        <v>0</v>
      </c>
      <c r="E62" s="178">
        <v>0</v>
      </c>
      <c r="F62" s="178">
        <v>0</v>
      </c>
      <c r="G62" s="78">
        <v>0</v>
      </c>
      <c r="H62" s="178">
        <v>8</v>
      </c>
      <c r="I62" s="178">
        <v>4</v>
      </c>
      <c r="J62" s="78">
        <v>12</v>
      </c>
      <c r="K62" s="178">
        <v>19</v>
      </c>
      <c r="L62" s="178">
        <v>9</v>
      </c>
      <c r="M62" s="78">
        <v>28</v>
      </c>
      <c r="N62" s="177">
        <v>0</v>
      </c>
      <c r="O62" s="177">
        <v>0</v>
      </c>
      <c r="P62" s="78">
        <v>0</v>
      </c>
      <c r="Q62" s="177">
        <v>0</v>
      </c>
      <c r="R62" s="177">
        <v>0</v>
      </c>
      <c r="S62" s="78">
        <v>0</v>
      </c>
      <c r="T62" s="178">
        <v>0</v>
      </c>
      <c r="U62" s="178">
        <v>0</v>
      </c>
      <c r="V62" s="78">
        <v>0</v>
      </c>
      <c r="W62" s="178">
        <v>0</v>
      </c>
      <c r="X62" s="178">
        <v>0</v>
      </c>
      <c r="Y62" s="78">
        <v>0</v>
      </c>
      <c r="Z62" s="78">
        <v>27</v>
      </c>
      <c r="AA62" s="78">
        <v>13</v>
      </c>
      <c r="AB62" s="78">
        <v>40</v>
      </c>
    </row>
    <row r="63" spans="1:28" ht="15.75">
      <c r="A63" s="175" t="s">
        <v>536</v>
      </c>
      <c r="B63" s="178">
        <v>0</v>
      </c>
      <c r="C63" s="178">
        <v>0</v>
      </c>
      <c r="D63" s="78">
        <v>0</v>
      </c>
      <c r="E63" s="176">
        <v>0</v>
      </c>
      <c r="F63" s="176">
        <v>0</v>
      </c>
      <c r="G63" s="78">
        <v>0</v>
      </c>
      <c r="H63" s="176">
        <v>1</v>
      </c>
      <c r="I63" s="176">
        <v>3</v>
      </c>
      <c r="J63" s="78">
        <v>4</v>
      </c>
      <c r="K63" s="176">
        <v>21</v>
      </c>
      <c r="L63" s="176">
        <v>13</v>
      </c>
      <c r="M63" s="78">
        <v>34</v>
      </c>
      <c r="N63" s="177">
        <v>0</v>
      </c>
      <c r="O63" s="177">
        <v>0</v>
      </c>
      <c r="P63" s="78">
        <v>0</v>
      </c>
      <c r="Q63" s="177">
        <v>0</v>
      </c>
      <c r="R63" s="177">
        <v>0</v>
      </c>
      <c r="S63" s="78">
        <v>0</v>
      </c>
      <c r="T63" s="176">
        <v>0</v>
      </c>
      <c r="U63" s="176">
        <v>0</v>
      </c>
      <c r="V63" s="78">
        <v>0</v>
      </c>
      <c r="W63" s="176">
        <v>0</v>
      </c>
      <c r="X63" s="176">
        <v>0</v>
      </c>
      <c r="Y63" s="78">
        <v>0</v>
      </c>
      <c r="Z63" s="78">
        <v>22</v>
      </c>
      <c r="AA63" s="78">
        <v>16</v>
      </c>
      <c r="AB63" s="78">
        <v>38</v>
      </c>
    </row>
    <row r="64" spans="1:28" ht="15.75">
      <c r="A64" s="175" t="s">
        <v>537</v>
      </c>
      <c r="B64" s="178">
        <v>2</v>
      </c>
      <c r="C64" s="178">
        <v>0</v>
      </c>
      <c r="D64" s="78">
        <v>2</v>
      </c>
      <c r="E64" s="178">
        <v>0</v>
      </c>
      <c r="F64" s="178">
        <v>1</v>
      </c>
      <c r="G64" s="78">
        <v>1</v>
      </c>
      <c r="H64" s="176">
        <v>4</v>
      </c>
      <c r="I64" s="176">
        <v>2</v>
      </c>
      <c r="J64" s="78">
        <v>6</v>
      </c>
      <c r="K64" s="176">
        <v>4</v>
      </c>
      <c r="L64" s="176">
        <v>6</v>
      </c>
      <c r="M64" s="78">
        <v>10</v>
      </c>
      <c r="N64" s="177">
        <v>0</v>
      </c>
      <c r="O64" s="177">
        <v>1</v>
      </c>
      <c r="P64" s="78">
        <v>1</v>
      </c>
      <c r="Q64" s="177">
        <v>3</v>
      </c>
      <c r="R64" s="177">
        <v>5</v>
      </c>
      <c r="S64" s="78">
        <v>8</v>
      </c>
      <c r="T64" s="176">
        <v>0</v>
      </c>
      <c r="U64" s="176">
        <v>8</v>
      </c>
      <c r="V64" s="78">
        <v>8</v>
      </c>
      <c r="W64" s="176">
        <v>0</v>
      </c>
      <c r="X64" s="176">
        <v>0</v>
      </c>
      <c r="Y64" s="78">
        <v>0</v>
      </c>
      <c r="Z64" s="78">
        <v>13</v>
      </c>
      <c r="AA64" s="78">
        <v>23</v>
      </c>
      <c r="AB64" s="78">
        <v>36</v>
      </c>
    </row>
    <row r="65" spans="1:28" ht="15.75">
      <c r="A65" s="175" t="s">
        <v>538</v>
      </c>
      <c r="B65" s="178">
        <v>4</v>
      </c>
      <c r="C65" s="178">
        <v>1</v>
      </c>
      <c r="D65" s="78">
        <v>5</v>
      </c>
      <c r="E65" s="178">
        <v>0</v>
      </c>
      <c r="F65" s="178">
        <v>0</v>
      </c>
      <c r="G65" s="78">
        <v>0</v>
      </c>
      <c r="H65" s="176">
        <v>16</v>
      </c>
      <c r="I65" s="176">
        <v>0</v>
      </c>
      <c r="J65" s="78">
        <v>16</v>
      </c>
      <c r="K65" s="176">
        <v>10</v>
      </c>
      <c r="L65" s="176">
        <v>3</v>
      </c>
      <c r="M65" s="78">
        <v>13</v>
      </c>
      <c r="N65" s="177">
        <v>0</v>
      </c>
      <c r="O65" s="177">
        <v>0</v>
      </c>
      <c r="P65" s="78">
        <v>0</v>
      </c>
      <c r="Q65" s="177">
        <v>0</v>
      </c>
      <c r="R65" s="177">
        <v>0</v>
      </c>
      <c r="S65" s="78">
        <v>0</v>
      </c>
      <c r="T65" s="176">
        <v>0</v>
      </c>
      <c r="U65" s="176">
        <v>0</v>
      </c>
      <c r="V65" s="78">
        <v>0</v>
      </c>
      <c r="W65" s="176">
        <v>0</v>
      </c>
      <c r="X65" s="176">
        <v>0</v>
      </c>
      <c r="Y65" s="78">
        <v>0</v>
      </c>
      <c r="Z65" s="78">
        <v>30</v>
      </c>
      <c r="AA65" s="78">
        <v>4</v>
      </c>
      <c r="AB65" s="78">
        <v>34</v>
      </c>
    </row>
    <row r="66" spans="1:28" ht="15.75">
      <c r="A66" s="175" t="s">
        <v>539</v>
      </c>
      <c r="B66" s="178">
        <v>0</v>
      </c>
      <c r="C66" s="178">
        <v>1</v>
      </c>
      <c r="D66" s="78">
        <v>1</v>
      </c>
      <c r="E66" s="178">
        <v>0</v>
      </c>
      <c r="F66" s="178">
        <v>0</v>
      </c>
      <c r="G66" s="78">
        <v>0</v>
      </c>
      <c r="H66" s="178">
        <v>4</v>
      </c>
      <c r="I66" s="178">
        <v>10</v>
      </c>
      <c r="J66" s="78">
        <v>14</v>
      </c>
      <c r="K66" s="178">
        <v>5</v>
      </c>
      <c r="L66" s="178">
        <v>5</v>
      </c>
      <c r="M66" s="78">
        <v>10</v>
      </c>
      <c r="N66" s="177">
        <v>0</v>
      </c>
      <c r="O66" s="177">
        <v>0</v>
      </c>
      <c r="P66" s="78">
        <v>0</v>
      </c>
      <c r="Q66" s="177">
        <v>3</v>
      </c>
      <c r="R66" s="177">
        <v>0</v>
      </c>
      <c r="S66" s="78">
        <v>3</v>
      </c>
      <c r="T66" s="178">
        <v>0</v>
      </c>
      <c r="U66" s="178">
        <v>2</v>
      </c>
      <c r="V66" s="78">
        <v>2</v>
      </c>
      <c r="W66" s="178">
        <v>0</v>
      </c>
      <c r="X66" s="178">
        <v>2</v>
      </c>
      <c r="Y66" s="78">
        <v>2</v>
      </c>
      <c r="Z66" s="78">
        <v>12</v>
      </c>
      <c r="AA66" s="78">
        <v>20</v>
      </c>
      <c r="AB66" s="78">
        <v>32</v>
      </c>
    </row>
    <row r="67" spans="1:28" ht="15.75">
      <c r="A67" s="175" t="s">
        <v>540</v>
      </c>
      <c r="B67" s="178">
        <v>4</v>
      </c>
      <c r="C67" s="178">
        <v>0</v>
      </c>
      <c r="D67" s="78">
        <v>4</v>
      </c>
      <c r="E67" s="176">
        <v>0</v>
      </c>
      <c r="F67" s="176">
        <v>0</v>
      </c>
      <c r="G67" s="78">
        <v>0</v>
      </c>
      <c r="H67" s="176">
        <v>4</v>
      </c>
      <c r="I67" s="176">
        <v>3</v>
      </c>
      <c r="J67" s="78">
        <v>7</v>
      </c>
      <c r="K67" s="176">
        <v>12</v>
      </c>
      <c r="L67" s="176">
        <v>8</v>
      </c>
      <c r="M67" s="78">
        <v>20</v>
      </c>
      <c r="N67" s="177">
        <v>0</v>
      </c>
      <c r="O67" s="177">
        <v>0</v>
      </c>
      <c r="P67" s="78">
        <v>0</v>
      </c>
      <c r="Q67" s="177">
        <v>0</v>
      </c>
      <c r="R67" s="177">
        <v>0</v>
      </c>
      <c r="S67" s="78">
        <v>0</v>
      </c>
      <c r="T67" s="176">
        <v>0</v>
      </c>
      <c r="U67" s="176">
        <v>0</v>
      </c>
      <c r="V67" s="78">
        <v>0</v>
      </c>
      <c r="W67" s="176">
        <v>0</v>
      </c>
      <c r="X67" s="176">
        <v>0</v>
      </c>
      <c r="Y67" s="78">
        <v>0</v>
      </c>
      <c r="Z67" s="78">
        <v>20</v>
      </c>
      <c r="AA67" s="78">
        <v>11</v>
      </c>
      <c r="AB67" s="78">
        <v>31</v>
      </c>
    </row>
    <row r="68" spans="1:28" ht="15.75">
      <c r="A68" s="175" t="s">
        <v>541</v>
      </c>
      <c r="B68" s="178">
        <v>1</v>
      </c>
      <c r="C68" s="178">
        <v>0</v>
      </c>
      <c r="D68" s="78">
        <v>1</v>
      </c>
      <c r="E68" s="176">
        <v>0</v>
      </c>
      <c r="F68" s="176">
        <v>0</v>
      </c>
      <c r="G68" s="78">
        <v>0</v>
      </c>
      <c r="H68" s="176">
        <v>7</v>
      </c>
      <c r="I68" s="176">
        <v>9</v>
      </c>
      <c r="J68" s="78">
        <v>16</v>
      </c>
      <c r="K68" s="176">
        <v>4</v>
      </c>
      <c r="L68" s="176">
        <v>5</v>
      </c>
      <c r="M68" s="78">
        <v>9</v>
      </c>
      <c r="N68" s="177">
        <v>0</v>
      </c>
      <c r="O68" s="177">
        <v>0</v>
      </c>
      <c r="P68" s="78">
        <v>0</v>
      </c>
      <c r="Q68" s="177">
        <v>2</v>
      </c>
      <c r="R68" s="177">
        <v>0</v>
      </c>
      <c r="S68" s="78">
        <v>2</v>
      </c>
      <c r="T68" s="176">
        <v>0</v>
      </c>
      <c r="U68" s="176">
        <v>0</v>
      </c>
      <c r="V68" s="78">
        <v>0</v>
      </c>
      <c r="W68" s="176">
        <v>0</v>
      </c>
      <c r="X68" s="176">
        <v>0</v>
      </c>
      <c r="Y68" s="78">
        <v>0</v>
      </c>
      <c r="Z68" s="78">
        <v>14</v>
      </c>
      <c r="AA68" s="78">
        <v>14</v>
      </c>
      <c r="AB68" s="78">
        <v>28</v>
      </c>
    </row>
    <row r="69" spans="1:28" ht="15.75">
      <c r="A69" s="175" t="s">
        <v>542</v>
      </c>
      <c r="B69" s="178">
        <v>0</v>
      </c>
      <c r="C69" s="178">
        <v>0</v>
      </c>
      <c r="D69" s="78">
        <v>0</v>
      </c>
      <c r="E69" s="176">
        <v>0</v>
      </c>
      <c r="F69" s="176">
        <v>0</v>
      </c>
      <c r="G69" s="78">
        <v>0</v>
      </c>
      <c r="H69" s="176">
        <v>0</v>
      </c>
      <c r="I69" s="176">
        <v>1</v>
      </c>
      <c r="J69" s="78">
        <v>1</v>
      </c>
      <c r="K69" s="176">
        <v>9</v>
      </c>
      <c r="L69" s="176">
        <v>17</v>
      </c>
      <c r="M69" s="78">
        <v>26</v>
      </c>
      <c r="N69" s="177">
        <v>0</v>
      </c>
      <c r="O69" s="177">
        <v>0</v>
      </c>
      <c r="P69" s="78">
        <v>0</v>
      </c>
      <c r="Q69" s="177">
        <v>0</v>
      </c>
      <c r="R69" s="177">
        <v>0</v>
      </c>
      <c r="S69" s="78">
        <v>0</v>
      </c>
      <c r="T69" s="176">
        <v>0</v>
      </c>
      <c r="U69" s="176">
        <v>0</v>
      </c>
      <c r="V69" s="78">
        <v>0</v>
      </c>
      <c r="W69" s="176">
        <v>0</v>
      </c>
      <c r="X69" s="176">
        <v>0</v>
      </c>
      <c r="Y69" s="78">
        <v>0</v>
      </c>
      <c r="Z69" s="78">
        <v>9</v>
      </c>
      <c r="AA69" s="78">
        <v>18</v>
      </c>
      <c r="AB69" s="78">
        <v>27</v>
      </c>
    </row>
    <row r="70" spans="1:28" ht="15.75">
      <c r="A70" s="175" t="s">
        <v>543</v>
      </c>
      <c r="B70" s="178">
        <v>2</v>
      </c>
      <c r="C70" s="178">
        <v>0</v>
      </c>
      <c r="D70" s="78">
        <v>2</v>
      </c>
      <c r="E70" s="176">
        <v>0</v>
      </c>
      <c r="F70" s="176">
        <v>0</v>
      </c>
      <c r="G70" s="78">
        <v>0</v>
      </c>
      <c r="H70" s="176">
        <v>8</v>
      </c>
      <c r="I70" s="176">
        <v>4</v>
      </c>
      <c r="J70" s="78">
        <v>12</v>
      </c>
      <c r="K70" s="176">
        <v>13</v>
      </c>
      <c r="L70" s="176">
        <v>0</v>
      </c>
      <c r="M70" s="78">
        <v>13</v>
      </c>
      <c r="N70" s="177">
        <v>0</v>
      </c>
      <c r="O70" s="177">
        <v>0</v>
      </c>
      <c r="P70" s="78">
        <v>0</v>
      </c>
      <c r="Q70" s="177">
        <v>0</v>
      </c>
      <c r="R70" s="177">
        <v>0</v>
      </c>
      <c r="S70" s="78">
        <v>0</v>
      </c>
      <c r="T70" s="176">
        <v>0</v>
      </c>
      <c r="U70" s="176">
        <v>0</v>
      </c>
      <c r="V70" s="78">
        <v>0</v>
      </c>
      <c r="W70" s="176">
        <v>0</v>
      </c>
      <c r="X70" s="176">
        <v>0</v>
      </c>
      <c r="Y70" s="78">
        <v>0</v>
      </c>
      <c r="Z70" s="78">
        <v>23</v>
      </c>
      <c r="AA70" s="78">
        <v>4</v>
      </c>
      <c r="AB70" s="78">
        <v>27</v>
      </c>
    </row>
    <row r="71" spans="1:28" ht="15.75">
      <c r="A71" s="175" t="s">
        <v>544</v>
      </c>
      <c r="B71" s="176">
        <v>0</v>
      </c>
      <c r="C71" s="176">
        <v>0</v>
      </c>
      <c r="D71" s="78">
        <v>0</v>
      </c>
      <c r="E71" s="176">
        <v>0</v>
      </c>
      <c r="F71" s="176">
        <v>0</v>
      </c>
      <c r="G71" s="78">
        <v>0</v>
      </c>
      <c r="H71" s="176">
        <v>0</v>
      </c>
      <c r="I71" s="176">
        <v>2</v>
      </c>
      <c r="J71" s="78">
        <v>2</v>
      </c>
      <c r="K71" s="176">
        <v>7</v>
      </c>
      <c r="L71" s="176">
        <v>18</v>
      </c>
      <c r="M71" s="78">
        <v>25</v>
      </c>
      <c r="N71" s="177">
        <v>0</v>
      </c>
      <c r="O71" s="177">
        <v>0</v>
      </c>
      <c r="P71" s="78">
        <v>0</v>
      </c>
      <c r="Q71" s="177">
        <v>0</v>
      </c>
      <c r="R71" s="177">
        <v>0</v>
      </c>
      <c r="S71" s="78">
        <v>0</v>
      </c>
      <c r="T71" s="176">
        <v>0</v>
      </c>
      <c r="U71" s="176">
        <v>0</v>
      </c>
      <c r="V71" s="78">
        <v>0</v>
      </c>
      <c r="W71" s="176">
        <v>0</v>
      </c>
      <c r="X71" s="176">
        <v>0</v>
      </c>
      <c r="Y71" s="78">
        <v>0</v>
      </c>
      <c r="Z71" s="78">
        <v>7</v>
      </c>
      <c r="AA71" s="78">
        <v>20</v>
      </c>
      <c r="AB71" s="78">
        <v>27</v>
      </c>
    </row>
    <row r="72" spans="1:28" ht="15.75">
      <c r="A72" s="175" t="s">
        <v>545</v>
      </c>
      <c r="B72" s="178">
        <v>7</v>
      </c>
      <c r="C72" s="178">
        <v>0</v>
      </c>
      <c r="D72" s="78">
        <v>7</v>
      </c>
      <c r="E72" s="178">
        <v>0</v>
      </c>
      <c r="F72" s="178">
        <v>0</v>
      </c>
      <c r="G72" s="78">
        <v>0</v>
      </c>
      <c r="H72" s="176">
        <v>13</v>
      </c>
      <c r="I72" s="176">
        <v>1</v>
      </c>
      <c r="J72" s="78">
        <v>14</v>
      </c>
      <c r="K72" s="176">
        <v>4</v>
      </c>
      <c r="L72" s="176">
        <v>1</v>
      </c>
      <c r="M72" s="78">
        <v>5</v>
      </c>
      <c r="N72" s="177">
        <v>0</v>
      </c>
      <c r="O72" s="177">
        <v>0</v>
      </c>
      <c r="P72" s="78">
        <v>0</v>
      </c>
      <c r="Q72" s="177">
        <v>0</v>
      </c>
      <c r="R72" s="177">
        <v>0</v>
      </c>
      <c r="S72" s="78">
        <v>0</v>
      </c>
      <c r="T72" s="176">
        <v>0</v>
      </c>
      <c r="U72" s="176">
        <v>0</v>
      </c>
      <c r="V72" s="78">
        <v>0</v>
      </c>
      <c r="W72" s="176">
        <v>0</v>
      </c>
      <c r="X72" s="176">
        <v>0</v>
      </c>
      <c r="Y72" s="78">
        <v>0</v>
      </c>
      <c r="Z72" s="78">
        <v>24</v>
      </c>
      <c r="AA72" s="78">
        <v>2</v>
      </c>
      <c r="AB72" s="78">
        <v>26</v>
      </c>
    </row>
    <row r="73" spans="1:28" ht="28.5">
      <c r="A73" s="175" t="s">
        <v>546</v>
      </c>
      <c r="B73" s="178">
        <v>10</v>
      </c>
      <c r="C73" s="178">
        <v>1</v>
      </c>
      <c r="D73" s="78">
        <v>11</v>
      </c>
      <c r="E73" s="178">
        <v>0</v>
      </c>
      <c r="F73" s="178">
        <v>0</v>
      </c>
      <c r="G73" s="78">
        <v>0</v>
      </c>
      <c r="H73" s="176">
        <v>9</v>
      </c>
      <c r="I73" s="176">
        <v>2</v>
      </c>
      <c r="J73" s="78">
        <v>11</v>
      </c>
      <c r="K73" s="176">
        <v>4</v>
      </c>
      <c r="L73" s="176">
        <v>0</v>
      </c>
      <c r="M73" s="78">
        <v>4</v>
      </c>
      <c r="N73" s="177">
        <v>0</v>
      </c>
      <c r="O73" s="177">
        <v>0</v>
      </c>
      <c r="P73" s="78">
        <v>0</v>
      </c>
      <c r="Q73" s="177">
        <v>0</v>
      </c>
      <c r="R73" s="177">
        <v>0</v>
      </c>
      <c r="S73" s="78">
        <v>0</v>
      </c>
      <c r="T73" s="176">
        <v>0</v>
      </c>
      <c r="U73" s="176">
        <v>0</v>
      </c>
      <c r="V73" s="78">
        <v>0</v>
      </c>
      <c r="W73" s="176">
        <v>0</v>
      </c>
      <c r="X73" s="176">
        <v>0</v>
      </c>
      <c r="Y73" s="78">
        <v>0</v>
      </c>
      <c r="Z73" s="78">
        <v>23</v>
      </c>
      <c r="AA73" s="78">
        <v>3</v>
      </c>
      <c r="AB73" s="78">
        <v>26</v>
      </c>
    </row>
    <row r="74" spans="1:28" ht="15.75">
      <c r="A74" s="175" t="s">
        <v>547</v>
      </c>
      <c r="B74" s="178">
        <v>0</v>
      </c>
      <c r="C74" s="178">
        <v>0</v>
      </c>
      <c r="D74" s="78">
        <v>0</v>
      </c>
      <c r="E74" s="176">
        <v>0</v>
      </c>
      <c r="F74" s="176">
        <v>0</v>
      </c>
      <c r="G74" s="78">
        <v>0</v>
      </c>
      <c r="H74" s="176">
        <v>4</v>
      </c>
      <c r="I74" s="176">
        <v>9</v>
      </c>
      <c r="J74" s="78">
        <v>13</v>
      </c>
      <c r="K74" s="176">
        <v>5</v>
      </c>
      <c r="L74" s="176">
        <v>7</v>
      </c>
      <c r="M74" s="78">
        <v>12</v>
      </c>
      <c r="N74" s="177">
        <v>0</v>
      </c>
      <c r="O74" s="177">
        <v>0</v>
      </c>
      <c r="P74" s="78">
        <v>0</v>
      </c>
      <c r="Q74" s="177">
        <v>0</v>
      </c>
      <c r="R74" s="177">
        <v>0</v>
      </c>
      <c r="S74" s="78">
        <v>0</v>
      </c>
      <c r="T74" s="176">
        <v>0</v>
      </c>
      <c r="U74" s="176">
        <v>0</v>
      </c>
      <c r="V74" s="78">
        <v>0</v>
      </c>
      <c r="W74" s="176">
        <v>0</v>
      </c>
      <c r="X74" s="176">
        <v>0</v>
      </c>
      <c r="Y74" s="78">
        <v>0</v>
      </c>
      <c r="Z74" s="78">
        <v>9</v>
      </c>
      <c r="AA74" s="78">
        <v>16</v>
      </c>
      <c r="AB74" s="78">
        <v>25</v>
      </c>
    </row>
    <row r="75" spans="1:28" ht="28.5">
      <c r="A75" s="175" t="s">
        <v>548</v>
      </c>
      <c r="B75" s="176">
        <v>3</v>
      </c>
      <c r="C75" s="176">
        <v>0</v>
      </c>
      <c r="D75" s="78">
        <v>3</v>
      </c>
      <c r="E75" s="176">
        <v>0</v>
      </c>
      <c r="F75" s="176">
        <v>0</v>
      </c>
      <c r="G75" s="78">
        <v>0</v>
      </c>
      <c r="H75" s="176">
        <v>4</v>
      </c>
      <c r="I75" s="176">
        <v>1</v>
      </c>
      <c r="J75" s="78">
        <v>5</v>
      </c>
      <c r="K75" s="176">
        <v>15</v>
      </c>
      <c r="L75" s="176">
        <v>1</v>
      </c>
      <c r="M75" s="78">
        <v>16</v>
      </c>
      <c r="N75" s="177">
        <v>0</v>
      </c>
      <c r="O75" s="177">
        <v>0</v>
      </c>
      <c r="P75" s="78">
        <v>0</v>
      </c>
      <c r="Q75" s="177">
        <v>0</v>
      </c>
      <c r="R75" s="177">
        <v>0</v>
      </c>
      <c r="S75" s="78">
        <v>0</v>
      </c>
      <c r="T75" s="176">
        <v>0</v>
      </c>
      <c r="U75" s="176">
        <v>0</v>
      </c>
      <c r="V75" s="78">
        <v>0</v>
      </c>
      <c r="W75" s="176">
        <v>0</v>
      </c>
      <c r="X75" s="176">
        <v>0</v>
      </c>
      <c r="Y75" s="78">
        <v>0</v>
      </c>
      <c r="Z75" s="78">
        <v>22</v>
      </c>
      <c r="AA75" s="78">
        <v>2</v>
      </c>
      <c r="AB75" s="78">
        <v>24</v>
      </c>
    </row>
    <row r="76" spans="1:28" ht="15.75">
      <c r="A76" s="175" t="s">
        <v>549</v>
      </c>
      <c r="B76" s="176">
        <v>0</v>
      </c>
      <c r="C76" s="176">
        <v>0</v>
      </c>
      <c r="D76" s="78">
        <v>0</v>
      </c>
      <c r="E76" s="176">
        <v>0</v>
      </c>
      <c r="F76" s="176">
        <v>0</v>
      </c>
      <c r="G76" s="78">
        <v>0</v>
      </c>
      <c r="H76" s="176">
        <v>1</v>
      </c>
      <c r="I76" s="176">
        <v>2</v>
      </c>
      <c r="J76" s="78">
        <v>3</v>
      </c>
      <c r="K76" s="176">
        <v>6</v>
      </c>
      <c r="L76" s="176">
        <v>7</v>
      </c>
      <c r="M76" s="78">
        <v>13</v>
      </c>
      <c r="N76" s="177">
        <v>0</v>
      </c>
      <c r="O76" s="177">
        <v>0</v>
      </c>
      <c r="P76" s="78">
        <v>0</v>
      </c>
      <c r="Q76" s="177">
        <v>0</v>
      </c>
      <c r="R76" s="177">
        <v>4</v>
      </c>
      <c r="S76" s="78">
        <v>4</v>
      </c>
      <c r="T76" s="176">
        <v>1</v>
      </c>
      <c r="U76" s="176">
        <v>3</v>
      </c>
      <c r="V76" s="78">
        <v>4</v>
      </c>
      <c r="W76" s="176">
        <v>0</v>
      </c>
      <c r="X76" s="176">
        <v>0</v>
      </c>
      <c r="Y76" s="78">
        <v>0</v>
      </c>
      <c r="Z76" s="78">
        <v>8</v>
      </c>
      <c r="AA76" s="78">
        <v>16</v>
      </c>
      <c r="AB76" s="78">
        <v>24</v>
      </c>
    </row>
    <row r="77" spans="1:28" ht="15.75">
      <c r="A77" s="175" t="s">
        <v>550</v>
      </c>
      <c r="B77" s="178">
        <v>0</v>
      </c>
      <c r="C77" s="178">
        <v>0</v>
      </c>
      <c r="D77" s="78">
        <v>0</v>
      </c>
      <c r="E77" s="176">
        <v>0</v>
      </c>
      <c r="F77" s="176">
        <v>0</v>
      </c>
      <c r="G77" s="78">
        <v>0</v>
      </c>
      <c r="H77" s="176">
        <v>4</v>
      </c>
      <c r="I77" s="176">
        <v>0</v>
      </c>
      <c r="J77" s="78">
        <v>4</v>
      </c>
      <c r="K77" s="176">
        <v>15</v>
      </c>
      <c r="L77" s="176">
        <v>3</v>
      </c>
      <c r="M77" s="78">
        <v>18</v>
      </c>
      <c r="N77" s="177">
        <v>0</v>
      </c>
      <c r="O77" s="177">
        <v>0</v>
      </c>
      <c r="P77" s="78">
        <v>0</v>
      </c>
      <c r="Q77" s="177">
        <v>0</v>
      </c>
      <c r="R77" s="177">
        <v>0</v>
      </c>
      <c r="S77" s="78">
        <v>0</v>
      </c>
      <c r="T77" s="176">
        <v>0</v>
      </c>
      <c r="U77" s="176">
        <v>0</v>
      </c>
      <c r="V77" s="78">
        <v>0</v>
      </c>
      <c r="W77" s="176">
        <v>1</v>
      </c>
      <c r="X77" s="176">
        <v>0</v>
      </c>
      <c r="Y77" s="78">
        <v>1</v>
      </c>
      <c r="Z77" s="78">
        <v>20</v>
      </c>
      <c r="AA77" s="78">
        <v>3</v>
      </c>
      <c r="AB77" s="78">
        <v>23</v>
      </c>
    </row>
    <row r="78" spans="1:28" ht="15.75">
      <c r="A78" s="175" t="s">
        <v>551</v>
      </c>
      <c r="B78" s="176">
        <v>0</v>
      </c>
      <c r="C78" s="176">
        <v>0</v>
      </c>
      <c r="D78" s="78">
        <v>0</v>
      </c>
      <c r="E78" s="176">
        <v>0</v>
      </c>
      <c r="F78" s="176">
        <v>0</v>
      </c>
      <c r="G78" s="78">
        <v>0</v>
      </c>
      <c r="H78" s="176">
        <v>1</v>
      </c>
      <c r="I78" s="176">
        <v>0</v>
      </c>
      <c r="J78" s="78">
        <v>1</v>
      </c>
      <c r="K78" s="176">
        <v>8</v>
      </c>
      <c r="L78" s="176">
        <v>13</v>
      </c>
      <c r="M78" s="78">
        <v>21</v>
      </c>
      <c r="N78" s="177">
        <v>0</v>
      </c>
      <c r="O78" s="177">
        <v>1</v>
      </c>
      <c r="P78" s="78">
        <v>1</v>
      </c>
      <c r="Q78" s="177">
        <v>0</v>
      </c>
      <c r="R78" s="177">
        <v>0</v>
      </c>
      <c r="S78" s="78">
        <v>0</v>
      </c>
      <c r="T78" s="176">
        <v>0</v>
      </c>
      <c r="U78" s="176">
        <v>0</v>
      </c>
      <c r="V78" s="78">
        <v>0</v>
      </c>
      <c r="W78" s="176">
        <v>0</v>
      </c>
      <c r="X78" s="176">
        <v>0</v>
      </c>
      <c r="Y78" s="78">
        <v>0</v>
      </c>
      <c r="Z78" s="78">
        <v>9</v>
      </c>
      <c r="AA78" s="78">
        <v>14</v>
      </c>
      <c r="AB78" s="78">
        <v>23</v>
      </c>
    </row>
    <row r="79" spans="1:28" ht="15.75">
      <c r="A79" s="175" t="s">
        <v>552</v>
      </c>
      <c r="B79" s="178">
        <v>0</v>
      </c>
      <c r="C79" s="178">
        <v>0</v>
      </c>
      <c r="D79" s="78">
        <v>0</v>
      </c>
      <c r="E79" s="178">
        <v>0</v>
      </c>
      <c r="F79" s="178">
        <v>0</v>
      </c>
      <c r="G79" s="78">
        <v>0</v>
      </c>
      <c r="H79" s="176">
        <v>2</v>
      </c>
      <c r="I79" s="176">
        <v>0</v>
      </c>
      <c r="J79" s="78">
        <v>2</v>
      </c>
      <c r="K79" s="176">
        <v>8</v>
      </c>
      <c r="L79" s="176">
        <v>12</v>
      </c>
      <c r="M79" s="78">
        <v>20</v>
      </c>
      <c r="N79" s="177">
        <v>0</v>
      </c>
      <c r="O79" s="177">
        <v>0</v>
      </c>
      <c r="P79" s="78">
        <v>0</v>
      </c>
      <c r="Q79" s="177">
        <v>0</v>
      </c>
      <c r="R79" s="177">
        <v>0</v>
      </c>
      <c r="S79" s="78">
        <v>0</v>
      </c>
      <c r="T79" s="176">
        <v>0</v>
      </c>
      <c r="U79" s="176">
        <v>0</v>
      </c>
      <c r="V79" s="78">
        <v>0</v>
      </c>
      <c r="W79" s="176">
        <v>0</v>
      </c>
      <c r="X79" s="176">
        <v>0</v>
      </c>
      <c r="Y79" s="78">
        <v>0</v>
      </c>
      <c r="Z79" s="78">
        <v>10</v>
      </c>
      <c r="AA79" s="78">
        <v>12</v>
      </c>
      <c r="AB79" s="78">
        <v>22</v>
      </c>
    </row>
    <row r="80" spans="1:28" ht="15.75">
      <c r="A80" s="175" t="s">
        <v>553</v>
      </c>
      <c r="B80" s="178">
        <v>0</v>
      </c>
      <c r="C80" s="178">
        <v>0</v>
      </c>
      <c r="D80" s="78">
        <v>0</v>
      </c>
      <c r="E80" s="178">
        <v>0</v>
      </c>
      <c r="F80" s="178">
        <v>0</v>
      </c>
      <c r="G80" s="78">
        <v>0</v>
      </c>
      <c r="H80" s="176">
        <v>7</v>
      </c>
      <c r="I80" s="176">
        <v>3</v>
      </c>
      <c r="J80" s="78">
        <v>10</v>
      </c>
      <c r="K80" s="176">
        <v>6</v>
      </c>
      <c r="L80" s="176">
        <v>4</v>
      </c>
      <c r="M80" s="78">
        <v>10</v>
      </c>
      <c r="N80" s="177">
        <v>0</v>
      </c>
      <c r="O80" s="177">
        <v>0</v>
      </c>
      <c r="P80" s="78">
        <v>0</v>
      </c>
      <c r="Q80" s="177">
        <v>0</v>
      </c>
      <c r="R80" s="177">
        <v>0</v>
      </c>
      <c r="S80" s="78">
        <v>0</v>
      </c>
      <c r="T80" s="176">
        <v>0</v>
      </c>
      <c r="U80" s="176">
        <v>0</v>
      </c>
      <c r="V80" s="78">
        <v>0</v>
      </c>
      <c r="W80" s="176">
        <v>0</v>
      </c>
      <c r="X80" s="176">
        <v>1</v>
      </c>
      <c r="Y80" s="78">
        <v>1</v>
      </c>
      <c r="Z80" s="78">
        <v>13</v>
      </c>
      <c r="AA80" s="78">
        <v>8</v>
      </c>
      <c r="AB80" s="78">
        <v>21</v>
      </c>
    </row>
    <row r="81" spans="1:28" ht="15.75">
      <c r="A81" s="175" t="s">
        <v>554</v>
      </c>
      <c r="B81" s="178">
        <v>0</v>
      </c>
      <c r="C81" s="178">
        <v>0</v>
      </c>
      <c r="D81" s="78">
        <v>0</v>
      </c>
      <c r="E81" s="178">
        <v>0</v>
      </c>
      <c r="F81" s="178">
        <v>0</v>
      </c>
      <c r="G81" s="78">
        <v>0</v>
      </c>
      <c r="H81" s="176">
        <v>5</v>
      </c>
      <c r="I81" s="176">
        <v>14</v>
      </c>
      <c r="J81" s="78">
        <v>19</v>
      </c>
      <c r="K81" s="176">
        <v>1</v>
      </c>
      <c r="L81" s="176">
        <v>0</v>
      </c>
      <c r="M81" s="78">
        <v>1</v>
      </c>
      <c r="N81" s="177">
        <v>0</v>
      </c>
      <c r="O81" s="177">
        <v>0</v>
      </c>
      <c r="P81" s="78">
        <v>0</v>
      </c>
      <c r="Q81" s="177">
        <v>0</v>
      </c>
      <c r="R81" s="177">
        <v>0</v>
      </c>
      <c r="S81" s="78">
        <v>0</v>
      </c>
      <c r="T81" s="176">
        <v>0</v>
      </c>
      <c r="U81" s="176">
        <v>0</v>
      </c>
      <c r="V81" s="78">
        <v>0</v>
      </c>
      <c r="W81" s="176">
        <v>0</v>
      </c>
      <c r="X81" s="176">
        <v>0</v>
      </c>
      <c r="Y81" s="78">
        <v>0</v>
      </c>
      <c r="Z81" s="78">
        <v>6</v>
      </c>
      <c r="AA81" s="78">
        <v>14</v>
      </c>
      <c r="AB81" s="78">
        <v>20</v>
      </c>
    </row>
    <row r="82" spans="1:28" ht="15.75">
      <c r="A82" s="175" t="s">
        <v>555</v>
      </c>
      <c r="B82" s="178">
        <v>0</v>
      </c>
      <c r="C82" s="178">
        <v>1</v>
      </c>
      <c r="D82" s="78">
        <v>1</v>
      </c>
      <c r="E82" s="176">
        <v>0</v>
      </c>
      <c r="F82" s="176">
        <v>0</v>
      </c>
      <c r="G82" s="78">
        <v>0</v>
      </c>
      <c r="H82" s="176">
        <v>3</v>
      </c>
      <c r="I82" s="176">
        <v>1</v>
      </c>
      <c r="J82" s="78">
        <v>4</v>
      </c>
      <c r="K82" s="176">
        <v>2</v>
      </c>
      <c r="L82" s="176">
        <v>7</v>
      </c>
      <c r="M82" s="78">
        <v>9</v>
      </c>
      <c r="N82" s="177">
        <v>3</v>
      </c>
      <c r="O82" s="177">
        <v>2</v>
      </c>
      <c r="P82" s="78">
        <v>5</v>
      </c>
      <c r="Q82" s="177">
        <v>0</v>
      </c>
      <c r="R82" s="177">
        <v>0</v>
      </c>
      <c r="S82" s="78">
        <v>0</v>
      </c>
      <c r="T82" s="176">
        <v>0</v>
      </c>
      <c r="U82" s="176">
        <v>0</v>
      </c>
      <c r="V82" s="78">
        <v>0</v>
      </c>
      <c r="W82" s="176">
        <v>0</v>
      </c>
      <c r="X82" s="176">
        <v>0</v>
      </c>
      <c r="Y82" s="78">
        <v>0</v>
      </c>
      <c r="Z82" s="78">
        <v>8</v>
      </c>
      <c r="AA82" s="78">
        <v>11</v>
      </c>
      <c r="AB82" s="78">
        <v>19</v>
      </c>
    </row>
    <row r="83" spans="1:28" ht="15.75">
      <c r="A83" s="175" t="s">
        <v>556</v>
      </c>
      <c r="B83" s="178">
        <v>0</v>
      </c>
      <c r="C83" s="178">
        <v>0</v>
      </c>
      <c r="D83" s="78">
        <v>0</v>
      </c>
      <c r="E83" s="178">
        <v>0</v>
      </c>
      <c r="F83" s="178">
        <v>0</v>
      </c>
      <c r="G83" s="78">
        <v>0</v>
      </c>
      <c r="H83" s="176">
        <v>1</v>
      </c>
      <c r="I83" s="176">
        <v>1</v>
      </c>
      <c r="J83" s="78">
        <v>2</v>
      </c>
      <c r="K83" s="176">
        <v>12</v>
      </c>
      <c r="L83" s="176">
        <v>3</v>
      </c>
      <c r="M83" s="78">
        <v>15</v>
      </c>
      <c r="N83" s="177">
        <v>0</v>
      </c>
      <c r="O83" s="177">
        <v>0</v>
      </c>
      <c r="P83" s="78">
        <v>0</v>
      </c>
      <c r="Q83" s="177">
        <v>0</v>
      </c>
      <c r="R83" s="177">
        <v>0</v>
      </c>
      <c r="S83" s="78">
        <v>0</v>
      </c>
      <c r="T83" s="176">
        <v>0</v>
      </c>
      <c r="U83" s="176">
        <v>0</v>
      </c>
      <c r="V83" s="78">
        <v>0</v>
      </c>
      <c r="W83" s="176">
        <v>0</v>
      </c>
      <c r="X83" s="176">
        <v>0</v>
      </c>
      <c r="Y83" s="78">
        <v>0</v>
      </c>
      <c r="Z83" s="78">
        <v>13</v>
      </c>
      <c r="AA83" s="78">
        <v>4</v>
      </c>
      <c r="AB83" s="78">
        <v>17</v>
      </c>
    </row>
    <row r="84" spans="1:28" ht="15.75">
      <c r="A84" s="175" t="s">
        <v>557</v>
      </c>
      <c r="B84" s="178">
        <v>0</v>
      </c>
      <c r="C84" s="178">
        <v>1</v>
      </c>
      <c r="D84" s="78">
        <v>1</v>
      </c>
      <c r="E84" s="176">
        <v>0</v>
      </c>
      <c r="F84" s="176">
        <v>0</v>
      </c>
      <c r="G84" s="78">
        <v>0</v>
      </c>
      <c r="H84" s="178">
        <v>0</v>
      </c>
      <c r="I84" s="178">
        <v>0</v>
      </c>
      <c r="J84" s="78">
        <v>0</v>
      </c>
      <c r="K84" s="178">
        <v>5</v>
      </c>
      <c r="L84" s="178">
        <v>10</v>
      </c>
      <c r="M84" s="78">
        <v>15</v>
      </c>
      <c r="N84" s="177">
        <v>0</v>
      </c>
      <c r="O84" s="177">
        <v>0</v>
      </c>
      <c r="P84" s="78">
        <v>0</v>
      </c>
      <c r="Q84" s="177">
        <v>0</v>
      </c>
      <c r="R84" s="177">
        <v>1</v>
      </c>
      <c r="S84" s="78">
        <v>1</v>
      </c>
      <c r="T84" s="178">
        <v>0</v>
      </c>
      <c r="U84" s="178">
        <v>0</v>
      </c>
      <c r="V84" s="78">
        <v>0</v>
      </c>
      <c r="W84" s="178">
        <v>0</v>
      </c>
      <c r="X84" s="178">
        <v>0</v>
      </c>
      <c r="Y84" s="78">
        <v>0</v>
      </c>
      <c r="Z84" s="78">
        <v>5</v>
      </c>
      <c r="AA84" s="78">
        <v>12</v>
      </c>
      <c r="AB84" s="78">
        <v>17</v>
      </c>
    </row>
    <row r="85" spans="1:28" ht="28.5">
      <c r="A85" s="175" t="s">
        <v>558</v>
      </c>
      <c r="B85" s="176">
        <v>0</v>
      </c>
      <c r="C85" s="176">
        <v>0</v>
      </c>
      <c r="D85" s="78">
        <v>0</v>
      </c>
      <c r="E85" s="176">
        <v>0</v>
      </c>
      <c r="F85" s="176">
        <v>0</v>
      </c>
      <c r="G85" s="78">
        <v>0</v>
      </c>
      <c r="H85" s="176">
        <v>0</v>
      </c>
      <c r="I85" s="176">
        <v>1</v>
      </c>
      <c r="J85" s="78">
        <v>1</v>
      </c>
      <c r="K85" s="176">
        <v>1</v>
      </c>
      <c r="L85" s="176">
        <v>3</v>
      </c>
      <c r="M85" s="78">
        <v>4</v>
      </c>
      <c r="N85" s="177">
        <v>0</v>
      </c>
      <c r="O85" s="177">
        <v>0</v>
      </c>
      <c r="P85" s="78">
        <v>0</v>
      </c>
      <c r="Q85" s="177">
        <v>9</v>
      </c>
      <c r="R85" s="177">
        <v>3</v>
      </c>
      <c r="S85" s="78">
        <v>12</v>
      </c>
      <c r="T85" s="176">
        <v>0</v>
      </c>
      <c r="U85" s="176">
        <v>0</v>
      </c>
      <c r="V85" s="78">
        <v>0</v>
      </c>
      <c r="W85" s="176">
        <v>0</v>
      </c>
      <c r="X85" s="176">
        <v>0</v>
      </c>
      <c r="Y85" s="78">
        <v>0</v>
      </c>
      <c r="Z85" s="78">
        <v>10</v>
      </c>
      <c r="AA85" s="78">
        <v>7</v>
      </c>
      <c r="AB85" s="78">
        <v>17</v>
      </c>
    </row>
    <row r="86" spans="1:28" ht="15.75">
      <c r="A86" s="175" t="s">
        <v>559</v>
      </c>
      <c r="B86" s="176">
        <v>0</v>
      </c>
      <c r="C86" s="176">
        <v>0</v>
      </c>
      <c r="D86" s="78">
        <v>0</v>
      </c>
      <c r="E86" s="178">
        <v>0</v>
      </c>
      <c r="F86" s="178">
        <v>0</v>
      </c>
      <c r="G86" s="78">
        <v>0</v>
      </c>
      <c r="H86" s="176">
        <v>1</v>
      </c>
      <c r="I86" s="176">
        <v>0</v>
      </c>
      <c r="J86" s="78">
        <v>1</v>
      </c>
      <c r="K86" s="176">
        <v>10</v>
      </c>
      <c r="L86" s="176">
        <v>4</v>
      </c>
      <c r="M86" s="78">
        <v>14</v>
      </c>
      <c r="N86" s="177">
        <v>0</v>
      </c>
      <c r="O86" s="177">
        <v>0</v>
      </c>
      <c r="P86" s="78">
        <v>0</v>
      </c>
      <c r="Q86" s="177">
        <v>1</v>
      </c>
      <c r="R86" s="177">
        <v>0</v>
      </c>
      <c r="S86" s="78">
        <v>1</v>
      </c>
      <c r="T86" s="176">
        <v>0</v>
      </c>
      <c r="U86" s="176">
        <v>0</v>
      </c>
      <c r="V86" s="78">
        <v>0</v>
      </c>
      <c r="W86" s="176">
        <v>0</v>
      </c>
      <c r="X86" s="176">
        <v>0</v>
      </c>
      <c r="Y86" s="78">
        <v>0</v>
      </c>
      <c r="Z86" s="78">
        <v>12</v>
      </c>
      <c r="AA86" s="78">
        <v>4</v>
      </c>
      <c r="AB86" s="78">
        <v>16</v>
      </c>
    </row>
    <row r="87" spans="1:28" ht="15.75">
      <c r="A87" s="175" t="s">
        <v>560</v>
      </c>
      <c r="B87" s="178">
        <v>0</v>
      </c>
      <c r="C87" s="178">
        <v>0</v>
      </c>
      <c r="D87" s="78">
        <v>0</v>
      </c>
      <c r="E87" s="176">
        <v>0</v>
      </c>
      <c r="F87" s="176">
        <v>0</v>
      </c>
      <c r="G87" s="78">
        <v>0</v>
      </c>
      <c r="H87" s="176">
        <v>0</v>
      </c>
      <c r="I87" s="176">
        <v>0</v>
      </c>
      <c r="J87" s="78">
        <v>0</v>
      </c>
      <c r="K87" s="176">
        <v>12</v>
      </c>
      <c r="L87" s="176">
        <v>3</v>
      </c>
      <c r="M87" s="78">
        <v>15</v>
      </c>
      <c r="N87" s="177">
        <v>0</v>
      </c>
      <c r="O87" s="177">
        <v>0</v>
      </c>
      <c r="P87" s="78">
        <v>0</v>
      </c>
      <c r="Q87" s="177">
        <v>0</v>
      </c>
      <c r="R87" s="177">
        <v>0</v>
      </c>
      <c r="S87" s="78">
        <v>0</v>
      </c>
      <c r="T87" s="176">
        <v>0</v>
      </c>
      <c r="U87" s="176">
        <v>0</v>
      </c>
      <c r="V87" s="78">
        <v>0</v>
      </c>
      <c r="W87" s="176">
        <v>0</v>
      </c>
      <c r="X87" s="176">
        <v>0</v>
      </c>
      <c r="Y87" s="78">
        <v>0</v>
      </c>
      <c r="Z87" s="78">
        <v>12</v>
      </c>
      <c r="AA87" s="78">
        <v>3</v>
      </c>
      <c r="AB87" s="78">
        <v>15</v>
      </c>
    </row>
    <row r="88" spans="1:28" ht="15.75">
      <c r="A88" s="175" t="s">
        <v>561</v>
      </c>
      <c r="B88" s="178">
        <v>0</v>
      </c>
      <c r="C88" s="178">
        <v>0</v>
      </c>
      <c r="D88" s="78">
        <v>0</v>
      </c>
      <c r="E88" s="178">
        <v>0</v>
      </c>
      <c r="F88" s="178">
        <v>0</v>
      </c>
      <c r="G88" s="78">
        <v>0</v>
      </c>
      <c r="H88" s="176">
        <v>4</v>
      </c>
      <c r="I88" s="176">
        <v>3</v>
      </c>
      <c r="J88" s="78">
        <v>7</v>
      </c>
      <c r="K88" s="176">
        <v>7</v>
      </c>
      <c r="L88" s="176">
        <v>1</v>
      </c>
      <c r="M88" s="78">
        <v>8</v>
      </c>
      <c r="N88" s="177">
        <v>0</v>
      </c>
      <c r="O88" s="177">
        <v>0</v>
      </c>
      <c r="P88" s="78">
        <v>0</v>
      </c>
      <c r="Q88" s="177">
        <v>0</v>
      </c>
      <c r="R88" s="177">
        <v>0</v>
      </c>
      <c r="S88" s="78">
        <v>0</v>
      </c>
      <c r="T88" s="176">
        <v>0</v>
      </c>
      <c r="U88" s="176">
        <v>0</v>
      </c>
      <c r="V88" s="78">
        <v>0</v>
      </c>
      <c r="W88" s="176">
        <v>0</v>
      </c>
      <c r="X88" s="176">
        <v>0</v>
      </c>
      <c r="Y88" s="78">
        <v>0</v>
      </c>
      <c r="Z88" s="78">
        <v>11</v>
      </c>
      <c r="AA88" s="78">
        <v>4</v>
      </c>
      <c r="AB88" s="78">
        <v>15</v>
      </c>
    </row>
    <row r="89" spans="1:28" ht="15.75">
      <c r="A89" s="175" t="s">
        <v>562</v>
      </c>
      <c r="B89" s="178">
        <v>0</v>
      </c>
      <c r="C89" s="178">
        <v>0</v>
      </c>
      <c r="D89" s="78">
        <v>0</v>
      </c>
      <c r="E89" s="178">
        <v>0</v>
      </c>
      <c r="F89" s="178">
        <v>0</v>
      </c>
      <c r="G89" s="78">
        <v>0</v>
      </c>
      <c r="H89" s="178">
        <v>7</v>
      </c>
      <c r="I89" s="178">
        <v>2</v>
      </c>
      <c r="J89" s="78">
        <v>9</v>
      </c>
      <c r="K89" s="178">
        <v>1</v>
      </c>
      <c r="L89" s="178">
        <v>4</v>
      </c>
      <c r="M89" s="78">
        <v>5</v>
      </c>
      <c r="N89" s="177">
        <v>0</v>
      </c>
      <c r="O89" s="177">
        <v>0</v>
      </c>
      <c r="P89" s="78">
        <v>0</v>
      </c>
      <c r="Q89" s="177">
        <v>0</v>
      </c>
      <c r="R89" s="177">
        <v>0</v>
      </c>
      <c r="S89" s="78">
        <v>0</v>
      </c>
      <c r="T89" s="178">
        <v>0</v>
      </c>
      <c r="U89" s="178">
        <v>0</v>
      </c>
      <c r="V89" s="78">
        <v>0</v>
      </c>
      <c r="W89" s="178">
        <v>1</v>
      </c>
      <c r="X89" s="178">
        <v>0</v>
      </c>
      <c r="Y89" s="78">
        <v>1</v>
      </c>
      <c r="Z89" s="78">
        <v>9</v>
      </c>
      <c r="AA89" s="78">
        <v>6</v>
      </c>
      <c r="AB89" s="78">
        <v>15</v>
      </c>
    </row>
    <row r="90" spans="1:28" ht="28.5">
      <c r="A90" s="175" t="s">
        <v>563</v>
      </c>
      <c r="B90" s="176">
        <v>0</v>
      </c>
      <c r="C90" s="176">
        <v>0</v>
      </c>
      <c r="D90" s="78">
        <v>0</v>
      </c>
      <c r="E90" s="178">
        <v>0</v>
      </c>
      <c r="F90" s="178">
        <v>0</v>
      </c>
      <c r="G90" s="78">
        <v>0</v>
      </c>
      <c r="H90" s="176">
        <v>2</v>
      </c>
      <c r="I90" s="176">
        <v>0</v>
      </c>
      <c r="J90" s="78">
        <v>2</v>
      </c>
      <c r="K90" s="176">
        <v>11</v>
      </c>
      <c r="L90" s="176">
        <v>1</v>
      </c>
      <c r="M90" s="78">
        <v>12</v>
      </c>
      <c r="N90" s="177">
        <v>0</v>
      </c>
      <c r="O90" s="177">
        <v>0</v>
      </c>
      <c r="P90" s="78">
        <v>0</v>
      </c>
      <c r="Q90" s="177">
        <v>0</v>
      </c>
      <c r="R90" s="177">
        <v>0</v>
      </c>
      <c r="S90" s="78">
        <v>0</v>
      </c>
      <c r="T90" s="176">
        <v>0</v>
      </c>
      <c r="U90" s="176">
        <v>0</v>
      </c>
      <c r="V90" s="78">
        <v>0</v>
      </c>
      <c r="W90" s="176">
        <v>0</v>
      </c>
      <c r="X90" s="176">
        <v>0</v>
      </c>
      <c r="Y90" s="78">
        <v>0</v>
      </c>
      <c r="Z90" s="78">
        <v>13</v>
      </c>
      <c r="AA90" s="78">
        <v>1</v>
      </c>
      <c r="AB90" s="78">
        <v>14</v>
      </c>
    </row>
    <row r="91" spans="1:28" ht="42.75">
      <c r="A91" s="175" t="s">
        <v>564</v>
      </c>
      <c r="B91" s="178">
        <v>0</v>
      </c>
      <c r="C91" s="178">
        <v>0</v>
      </c>
      <c r="D91" s="78">
        <v>0</v>
      </c>
      <c r="E91" s="176">
        <v>0</v>
      </c>
      <c r="F91" s="176">
        <v>0</v>
      </c>
      <c r="G91" s="78">
        <v>0</v>
      </c>
      <c r="H91" s="176">
        <v>3</v>
      </c>
      <c r="I91" s="176">
        <v>4</v>
      </c>
      <c r="J91" s="78">
        <v>7</v>
      </c>
      <c r="K91" s="176">
        <v>3</v>
      </c>
      <c r="L91" s="176">
        <v>4</v>
      </c>
      <c r="M91" s="78">
        <v>7</v>
      </c>
      <c r="N91" s="177">
        <v>0</v>
      </c>
      <c r="O91" s="177">
        <v>0</v>
      </c>
      <c r="P91" s="78">
        <v>0</v>
      </c>
      <c r="Q91" s="177">
        <v>0</v>
      </c>
      <c r="R91" s="177">
        <v>0</v>
      </c>
      <c r="S91" s="78">
        <v>0</v>
      </c>
      <c r="T91" s="176">
        <v>0</v>
      </c>
      <c r="U91" s="176">
        <v>0</v>
      </c>
      <c r="V91" s="78">
        <v>0</v>
      </c>
      <c r="W91" s="176">
        <v>0</v>
      </c>
      <c r="X91" s="176">
        <v>0</v>
      </c>
      <c r="Y91" s="78">
        <v>0</v>
      </c>
      <c r="Z91" s="78">
        <v>6</v>
      </c>
      <c r="AA91" s="78">
        <v>8</v>
      </c>
      <c r="AB91" s="78">
        <v>14</v>
      </c>
    </row>
    <row r="92" spans="1:28" ht="15.75">
      <c r="A92" s="175" t="s">
        <v>565</v>
      </c>
      <c r="B92" s="178">
        <v>1</v>
      </c>
      <c r="C92" s="178">
        <v>0</v>
      </c>
      <c r="D92" s="78">
        <v>1</v>
      </c>
      <c r="E92" s="178">
        <v>1</v>
      </c>
      <c r="F92" s="178">
        <v>0</v>
      </c>
      <c r="G92" s="78">
        <v>1</v>
      </c>
      <c r="H92" s="176">
        <v>2</v>
      </c>
      <c r="I92" s="176">
        <v>3</v>
      </c>
      <c r="J92" s="78">
        <v>5</v>
      </c>
      <c r="K92" s="176">
        <v>1</v>
      </c>
      <c r="L92" s="176">
        <v>0</v>
      </c>
      <c r="M92" s="78">
        <v>1</v>
      </c>
      <c r="N92" s="177">
        <v>0</v>
      </c>
      <c r="O92" s="177">
        <v>0</v>
      </c>
      <c r="P92" s="78">
        <v>0</v>
      </c>
      <c r="Q92" s="177">
        <v>2</v>
      </c>
      <c r="R92" s="177">
        <v>0</v>
      </c>
      <c r="S92" s="78">
        <v>2</v>
      </c>
      <c r="T92" s="176">
        <v>0</v>
      </c>
      <c r="U92" s="176">
        <v>1</v>
      </c>
      <c r="V92" s="78">
        <v>1</v>
      </c>
      <c r="W92" s="176">
        <v>0</v>
      </c>
      <c r="X92" s="176">
        <v>0</v>
      </c>
      <c r="Y92" s="78">
        <v>0</v>
      </c>
      <c r="Z92" s="78">
        <v>7</v>
      </c>
      <c r="AA92" s="78">
        <v>4</v>
      </c>
      <c r="AB92" s="78">
        <v>11</v>
      </c>
    </row>
    <row r="93" spans="1:28" ht="15.75">
      <c r="A93" s="175" t="s">
        <v>566</v>
      </c>
      <c r="B93" s="178">
        <v>0</v>
      </c>
      <c r="C93" s="178">
        <v>0</v>
      </c>
      <c r="D93" s="78">
        <v>0</v>
      </c>
      <c r="E93" s="178">
        <v>1</v>
      </c>
      <c r="F93" s="178">
        <v>0</v>
      </c>
      <c r="G93" s="78">
        <v>1</v>
      </c>
      <c r="H93" s="176">
        <v>2</v>
      </c>
      <c r="I93" s="176">
        <v>2</v>
      </c>
      <c r="J93" s="78">
        <v>4</v>
      </c>
      <c r="K93" s="176">
        <v>1</v>
      </c>
      <c r="L93" s="176">
        <v>3</v>
      </c>
      <c r="M93" s="78">
        <v>4</v>
      </c>
      <c r="N93" s="177">
        <v>0</v>
      </c>
      <c r="O93" s="177">
        <v>0</v>
      </c>
      <c r="P93" s="78">
        <v>0</v>
      </c>
      <c r="Q93" s="177">
        <v>0</v>
      </c>
      <c r="R93" s="177">
        <v>0</v>
      </c>
      <c r="S93" s="78">
        <v>0</v>
      </c>
      <c r="T93" s="176">
        <v>0</v>
      </c>
      <c r="U93" s="176">
        <v>0</v>
      </c>
      <c r="V93" s="78">
        <v>0</v>
      </c>
      <c r="W93" s="176">
        <v>0</v>
      </c>
      <c r="X93" s="176">
        <v>1</v>
      </c>
      <c r="Y93" s="78">
        <v>1</v>
      </c>
      <c r="Z93" s="78">
        <v>4</v>
      </c>
      <c r="AA93" s="78">
        <v>6</v>
      </c>
      <c r="AB93" s="78">
        <v>10</v>
      </c>
    </row>
    <row r="94" spans="1:28" ht="15.75">
      <c r="A94" s="175" t="s">
        <v>567</v>
      </c>
      <c r="B94" s="178">
        <v>1</v>
      </c>
      <c r="C94" s="178">
        <v>0</v>
      </c>
      <c r="D94" s="78">
        <v>1</v>
      </c>
      <c r="E94" s="176">
        <v>0</v>
      </c>
      <c r="F94" s="176">
        <v>0</v>
      </c>
      <c r="G94" s="78">
        <v>0</v>
      </c>
      <c r="H94" s="176">
        <v>0</v>
      </c>
      <c r="I94" s="176">
        <v>0</v>
      </c>
      <c r="J94" s="78">
        <v>0</v>
      </c>
      <c r="K94" s="176">
        <v>3</v>
      </c>
      <c r="L94" s="176">
        <v>6</v>
      </c>
      <c r="M94" s="78">
        <v>9</v>
      </c>
      <c r="N94" s="177">
        <v>0</v>
      </c>
      <c r="O94" s="177">
        <v>0</v>
      </c>
      <c r="P94" s="78">
        <v>0</v>
      </c>
      <c r="Q94" s="177">
        <v>0</v>
      </c>
      <c r="R94" s="177">
        <v>0</v>
      </c>
      <c r="S94" s="78">
        <v>0</v>
      </c>
      <c r="T94" s="176">
        <v>0</v>
      </c>
      <c r="U94" s="176">
        <v>0</v>
      </c>
      <c r="V94" s="78">
        <v>0</v>
      </c>
      <c r="W94" s="176">
        <v>0</v>
      </c>
      <c r="X94" s="176">
        <v>0</v>
      </c>
      <c r="Y94" s="78">
        <v>0</v>
      </c>
      <c r="Z94" s="78">
        <v>4</v>
      </c>
      <c r="AA94" s="78">
        <v>6</v>
      </c>
      <c r="AB94" s="78">
        <v>10</v>
      </c>
    </row>
    <row r="95" spans="1:28" ht="15.75">
      <c r="A95" s="175" t="s">
        <v>568</v>
      </c>
      <c r="B95" s="178">
        <v>0</v>
      </c>
      <c r="C95" s="178">
        <v>0</v>
      </c>
      <c r="D95" s="78">
        <v>0</v>
      </c>
      <c r="E95" s="178">
        <v>0</v>
      </c>
      <c r="F95" s="178">
        <v>0</v>
      </c>
      <c r="G95" s="78">
        <v>0</v>
      </c>
      <c r="H95" s="176">
        <v>0</v>
      </c>
      <c r="I95" s="176">
        <v>2</v>
      </c>
      <c r="J95" s="78">
        <v>2</v>
      </c>
      <c r="K95" s="176">
        <v>0</v>
      </c>
      <c r="L95" s="176">
        <v>1</v>
      </c>
      <c r="M95" s="78">
        <v>1</v>
      </c>
      <c r="N95" s="177">
        <v>0</v>
      </c>
      <c r="O95" s="177">
        <v>0</v>
      </c>
      <c r="P95" s="78">
        <v>0</v>
      </c>
      <c r="Q95" s="177">
        <v>4</v>
      </c>
      <c r="R95" s="177">
        <v>2</v>
      </c>
      <c r="S95" s="78">
        <v>6</v>
      </c>
      <c r="T95" s="176">
        <v>0</v>
      </c>
      <c r="U95" s="176">
        <v>0</v>
      </c>
      <c r="V95" s="78">
        <v>0</v>
      </c>
      <c r="W95" s="176">
        <v>0</v>
      </c>
      <c r="X95" s="176">
        <v>0</v>
      </c>
      <c r="Y95" s="78">
        <v>0</v>
      </c>
      <c r="Z95" s="78">
        <v>4</v>
      </c>
      <c r="AA95" s="78">
        <v>5</v>
      </c>
      <c r="AB95" s="78">
        <v>9</v>
      </c>
    </row>
    <row r="96" spans="1:28" ht="15.75">
      <c r="A96" s="175" t="s">
        <v>569</v>
      </c>
      <c r="B96" s="178">
        <v>0</v>
      </c>
      <c r="C96" s="178">
        <v>0</v>
      </c>
      <c r="D96" s="78">
        <v>0</v>
      </c>
      <c r="E96" s="178">
        <v>0</v>
      </c>
      <c r="F96" s="178">
        <v>0</v>
      </c>
      <c r="G96" s="78">
        <v>0</v>
      </c>
      <c r="H96" s="176">
        <v>0</v>
      </c>
      <c r="I96" s="176">
        <v>2</v>
      </c>
      <c r="J96" s="78">
        <v>2</v>
      </c>
      <c r="K96" s="176">
        <v>2</v>
      </c>
      <c r="L96" s="176">
        <v>4</v>
      </c>
      <c r="M96" s="78">
        <v>6</v>
      </c>
      <c r="N96" s="177">
        <v>0</v>
      </c>
      <c r="O96" s="177">
        <v>0</v>
      </c>
      <c r="P96" s="78">
        <v>0</v>
      </c>
      <c r="Q96" s="177">
        <v>1</v>
      </c>
      <c r="R96" s="177">
        <v>0</v>
      </c>
      <c r="S96" s="78">
        <v>1</v>
      </c>
      <c r="T96" s="176">
        <v>0</v>
      </c>
      <c r="U96" s="176">
        <v>0</v>
      </c>
      <c r="V96" s="78">
        <v>0</v>
      </c>
      <c r="W96" s="176">
        <v>0</v>
      </c>
      <c r="X96" s="176">
        <v>0</v>
      </c>
      <c r="Y96" s="78">
        <v>0</v>
      </c>
      <c r="Z96" s="78">
        <v>3</v>
      </c>
      <c r="AA96" s="78">
        <v>6</v>
      </c>
      <c r="AB96" s="78">
        <v>9</v>
      </c>
    </row>
    <row r="97" spans="1:28" ht="15.75">
      <c r="A97" s="175" t="s">
        <v>570</v>
      </c>
      <c r="B97" s="178">
        <v>1</v>
      </c>
      <c r="C97" s="178">
        <v>0</v>
      </c>
      <c r="D97" s="78">
        <v>1</v>
      </c>
      <c r="E97" s="176">
        <v>1</v>
      </c>
      <c r="F97" s="176">
        <v>0</v>
      </c>
      <c r="G97" s="78">
        <v>1</v>
      </c>
      <c r="H97" s="178">
        <v>3</v>
      </c>
      <c r="I97" s="178">
        <v>2</v>
      </c>
      <c r="J97" s="78">
        <v>5</v>
      </c>
      <c r="K97" s="178">
        <v>1</v>
      </c>
      <c r="L97" s="178">
        <v>0</v>
      </c>
      <c r="M97" s="78">
        <v>1</v>
      </c>
      <c r="N97" s="177">
        <v>0</v>
      </c>
      <c r="O97" s="177">
        <v>0</v>
      </c>
      <c r="P97" s="78">
        <v>0</v>
      </c>
      <c r="Q97" s="177">
        <v>0</v>
      </c>
      <c r="R97" s="177">
        <v>0</v>
      </c>
      <c r="S97" s="78">
        <v>0</v>
      </c>
      <c r="T97" s="178">
        <v>0</v>
      </c>
      <c r="U97" s="178">
        <v>0</v>
      </c>
      <c r="V97" s="78">
        <v>0</v>
      </c>
      <c r="W97" s="178">
        <v>0</v>
      </c>
      <c r="X97" s="178">
        <v>0</v>
      </c>
      <c r="Y97" s="78">
        <v>0</v>
      </c>
      <c r="Z97" s="78">
        <v>6</v>
      </c>
      <c r="AA97" s="78">
        <v>2</v>
      </c>
      <c r="AB97" s="78">
        <v>8</v>
      </c>
    </row>
    <row r="98" spans="1:28" ht="15.75">
      <c r="A98" s="175" t="s">
        <v>571</v>
      </c>
      <c r="B98" s="178">
        <v>0</v>
      </c>
      <c r="C98" s="178">
        <v>0</v>
      </c>
      <c r="D98" s="78">
        <v>0</v>
      </c>
      <c r="E98" s="178">
        <v>0</v>
      </c>
      <c r="F98" s="178">
        <v>0</v>
      </c>
      <c r="G98" s="78">
        <v>0</v>
      </c>
      <c r="H98" s="178">
        <v>0</v>
      </c>
      <c r="I98" s="178">
        <v>0</v>
      </c>
      <c r="J98" s="78">
        <v>0</v>
      </c>
      <c r="K98" s="178">
        <v>2</v>
      </c>
      <c r="L98" s="178">
        <v>1</v>
      </c>
      <c r="M98" s="78">
        <v>3</v>
      </c>
      <c r="N98" s="177">
        <v>0</v>
      </c>
      <c r="O98" s="177">
        <v>0</v>
      </c>
      <c r="P98" s="78">
        <v>0</v>
      </c>
      <c r="Q98" s="177">
        <v>0</v>
      </c>
      <c r="R98" s="177">
        <v>0</v>
      </c>
      <c r="S98" s="78">
        <v>0</v>
      </c>
      <c r="T98" s="178">
        <v>1</v>
      </c>
      <c r="U98" s="178">
        <v>3</v>
      </c>
      <c r="V98" s="78">
        <v>4</v>
      </c>
      <c r="W98" s="178">
        <v>0</v>
      </c>
      <c r="X98" s="178">
        <v>0</v>
      </c>
      <c r="Y98" s="78">
        <v>0</v>
      </c>
      <c r="Z98" s="78">
        <v>3</v>
      </c>
      <c r="AA98" s="78">
        <v>4</v>
      </c>
      <c r="AB98" s="78">
        <v>7</v>
      </c>
    </row>
    <row r="99" spans="1:28" ht="15.75">
      <c r="A99" s="175" t="s">
        <v>572</v>
      </c>
      <c r="B99" s="178">
        <v>0</v>
      </c>
      <c r="C99" s="178">
        <v>0</v>
      </c>
      <c r="D99" s="78">
        <v>0</v>
      </c>
      <c r="E99" s="178">
        <v>0</v>
      </c>
      <c r="F99" s="178">
        <v>0</v>
      </c>
      <c r="G99" s="78">
        <v>0</v>
      </c>
      <c r="H99" s="176">
        <v>1</v>
      </c>
      <c r="I99" s="176">
        <v>0</v>
      </c>
      <c r="J99" s="78">
        <v>1</v>
      </c>
      <c r="K99" s="176">
        <v>3</v>
      </c>
      <c r="L99" s="176">
        <v>3</v>
      </c>
      <c r="M99" s="78">
        <v>6</v>
      </c>
      <c r="N99" s="177">
        <v>0</v>
      </c>
      <c r="O99" s="177">
        <v>0</v>
      </c>
      <c r="P99" s="78">
        <v>0</v>
      </c>
      <c r="Q99" s="177">
        <v>0</v>
      </c>
      <c r="R99" s="177">
        <v>0</v>
      </c>
      <c r="S99" s="78">
        <v>0</v>
      </c>
      <c r="T99" s="176">
        <v>0</v>
      </c>
      <c r="U99" s="176">
        <v>0</v>
      </c>
      <c r="V99" s="78">
        <v>0</v>
      </c>
      <c r="W99" s="176">
        <v>0</v>
      </c>
      <c r="X99" s="176">
        <v>0</v>
      </c>
      <c r="Y99" s="78">
        <v>0</v>
      </c>
      <c r="Z99" s="78">
        <v>4</v>
      </c>
      <c r="AA99" s="78">
        <v>3</v>
      </c>
      <c r="AB99" s="78">
        <v>7</v>
      </c>
    </row>
    <row r="100" spans="1:28" ht="28.5">
      <c r="A100" s="175" t="s">
        <v>573</v>
      </c>
      <c r="B100" s="178">
        <v>0</v>
      </c>
      <c r="C100" s="178">
        <v>0</v>
      </c>
      <c r="D100" s="78">
        <v>0</v>
      </c>
      <c r="E100" s="178">
        <v>0</v>
      </c>
      <c r="F100" s="178">
        <v>0</v>
      </c>
      <c r="G100" s="78">
        <v>0</v>
      </c>
      <c r="H100" s="178">
        <v>0</v>
      </c>
      <c r="I100" s="178">
        <v>1</v>
      </c>
      <c r="J100" s="78">
        <v>1</v>
      </c>
      <c r="K100" s="178">
        <v>3</v>
      </c>
      <c r="L100" s="178">
        <v>2</v>
      </c>
      <c r="M100" s="78">
        <v>5</v>
      </c>
      <c r="N100" s="177">
        <v>0</v>
      </c>
      <c r="O100" s="177">
        <v>0</v>
      </c>
      <c r="P100" s="78">
        <v>0</v>
      </c>
      <c r="Q100" s="177">
        <v>0</v>
      </c>
      <c r="R100" s="177">
        <v>0</v>
      </c>
      <c r="S100" s="78">
        <v>0</v>
      </c>
      <c r="T100" s="178">
        <v>0</v>
      </c>
      <c r="U100" s="178">
        <v>0</v>
      </c>
      <c r="V100" s="78">
        <v>0</v>
      </c>
      <c r="W100" s="178">
        <v>0</v>
      </c>
      <c r="X100" s="178">
        <v>0</v>
      </c>
      <c r="Y100" s="78">
        <v>0</v>
      </c>
      <c r="Z100" s="78">
        <v>3</v>
      </c>
      <c r="AA100" s="78">
        <v>3</v>
      </c>
      <c r="AB100" s="78">
        <v>6</v>
      </c>
    </row>
    <row r="101" spans="1:28" ht="15.75">
      <c r="A101" s="175" t="s">
        <v>574</v>
      </c>
      <c r="B101" s="178">
        <v>0</v>
      </c>
      <c r="C101" s="178">
        <v>0</v>
      </c>
      <c r="D101" s="78">
        <v>0</v>
      </c>
      <c r="E101" s="178">
        <v>0</v>
      </c>
      <c r="F101" s="178">
        <v>0</v>
      </c>
      <c r="G101" s="78">
        <v>0</v>
      </c>
      <c r="H101" s="176">
        <v>2</v>
      </c>
      <c r="I101" s="176">
        <v>0</v>
      </c>
      <c r="J101" s="78">
        <v>2</v>
      </c>
      <c r="K101" s="176">
        <v>3</v>
      </c>
      <c r="L101" s="176">
        <v>1</v>
      </c>
      <c r="M101" s="78">
        <v>4</v>
      </c>
      <c r="N101" s="177">
        <v>0</v>
      </c>
      <c r="O101" s="177">
        <v>0</v>
      </c>
      <c r="P101" s="78">
        <v>0</v>
      </c>
      <c r="Q101" s="177">
        <v>0</v>
      </c>
      <c r="R101" s="177">
        <v>0</v>
      </c>
      <c r="S101" s="78">
        <v>0</v>
      </c>
      <c r="T101" s="176">
        <v>0</v>
      </c>
      <c r="U101" s="176">
        <v>0</v>
      </c>
      <c r="V101" s="78">
        <v>0</v>
      </c>
      <c r="W101" s="176">
        <v>0</v>
      </c>
      <c r="X101" s="176">
        <v>0</v>
      </c>
      <c r="Y101" s="78">
        <v>0</v>
      </c>
      <c r="Z101" s="78">
        <v>5</v>
      </c>
      <c r="AA101" s="78">
        <v>1</v>
      </c>
      <c r="AB101" s="78">
        <v>6</v>
      </c>
    </row>
    <row r="102" spans="1:28" ht="15.75">
      <c r="A102" s="175" t="s">
        <v>575</v>
      </c>
      <c r="B102" s="178">
        <v>0</v>
      </c>
      <c r="C102" s="178">
        <v>0</v>
      </c>
      <c r="D102" s="78">
        <v>0</v>
      </c>
      <c r="E102" s="178">
        <v>0</v>
      </c>
      <c r="F102" s="178">
        <v>0</v>
      </c>
      <c r="G102" s="78">
        <v>0</v>
      </c>
      <c r="H102" s="176">
        <v>0</v>
      </c>
      <c r="I102" s="176">
        <v>0</v>
      </c>
      <c r="J102" s="78">
        <v>0</v>
      </c>
      <c r="K102" s="176">
        <v>2</v>
      </c>
      <c r="L102" s="176">
        <v>2</v>
      </c>
      <c r="M102" s="78">
        <v>4</v>
      </c>
      <c r="N102" s="177">
        <v>1</v>
      </c>
      <c r="O102" s="177">
        <v>1</v>
      </c>
      <c r="P102" s="78">
        <v>2</v>
      </c>
      <c r="Q102" s="177">
        <v>0</v>
      </c>
      <c r="R102" s="177">
        <v>0</v>
      </c>
      <c r="S102" s="78">
        <v>0</v>
      </c>
      <c r="T102" s="176">
        <v>0</v>
      </c>
      <c r="U102" s="176">
        <v>0</v>
      </c>
      <c r="V102" s="78">
        <v>0</v>
      </c>
      <c r="W102" s="176">
        <v>0</v>
      </c>
      <c r="X102" s="176">
        <v>0</v>
      </c>
      <c r="Y102" s="78">
        <v>0</v>
      </c>
      <c r="Z102" s="78">
        <v>3</v>
      </c>
      <c r="AA102" s="78">
        <v>3</v>
      </c>
      <c r="AB102" s="78">
        <v>6</v>
      </c>
    </row>
    <row r="103" spans="1:28" ht="15.75">
      <c r="A103" s="175" t="s">
        <v>576</v>
      </c>
      <c r="B103" s="178">
        <v>0</v>
      </c>
      <c r="C103" s="178">
        <v>0</v>
      </c>
      <c r="D103" s="78">
        <v>0</v>
      </c>
      <c r="E103" s="178">
        <v>0</v>
      </c>
      <c r="F103" s="178">
        <v>0</v>
      </c>
      <c r="G103" s="78">
        <v>0</v>
      </c>
      <c r="H103" s="176">
        <v>1</v>
      </c>
      <c r="I103" s="176">
        <v>2</v>
      </c>
      <c r="J103" s="78">
        <v>3</v>
      </c>
      <c r="K103" s="176">
        <v>2</v>
      </c>
      <c r="L103" s="176">
        <v>0</v>
      </c>
      <c r="M103" s="78">
        <v>2</v>
      </c>
      <c r="N103" s="177">
        <v>0</v>
      </c>
      <c r="O103" s="177">
        <v>1</v>
      </c>
      <c r="P103" s="78">
        <v>1</v>
      </c>
      <c r="Q103" s="177">
        <v>0</v>
      </c>
      <c r="R103" s="177">
        <v>0</v>
      </c>
      <c r="S103" s="78">
        <v>0</v>
      </c>
      <c r="T103" s="176">
        <v>0</v>
      </c>
      <c r="U103" s="176">
        <v>0</v>
      </c>
      <c r="V103" s="78">
        <v>0</v>
      </c>
      <c r="W103" s="176">
        <v>0</v>
      </c>
      <c r="X103" s="176">
        <v>0</v>
      </c>
      <c r="Y103" s="78">
        <v>0</v>
      </c>
      <c r="Z103" s="78">
        <v>3</v>
      </c>
      <c r="AA103" s="78">
        <v>3</v>
      </c>
      <c r="AB103" s="78">
        <v>6</v>
      </c>
    </row>
    <row r="104" spans="1:28" ht="15.75">
      <c r="A104" s="175" t="s">
        <v>577</v>
      </c>
      <c r="B104" s="178">
        <v>0</v>
      </c>
      <c r="C104" s="178">
        <v>0</v>
      </c>
      <c r="D104" s="78">
        <v>0</v>
      </c>
      <c r="E104" s="176">
        <v>0</v>
      </c>
      <c r="F104" s="176">
        <v>0</v>
      </c>
      <c r="G104" s="78">
        <v>0</v>
      </c>
      <c r="H104" s="176">
        <v>3</v>
      </c>
      <c r="I104" s="176">
        <v>0</v>
      </c>
      <c r="J104" s="78">
        <v>3</v>
      </c>
      <c r="K104" s="176">
        <v>3</v>
      </c>
      <c r="L104" s="176">
        <v>0</v>
      </c>
      <c r="M104" s="78">
        <v>3</v>
      </c>
      <c r="N104" s="177">
        <v>0</v>
      </c>
      <c r="O104" s="177">
        <v>0</v>
      </c>
      <c r="P104" s="78">
        <v>0</v>
      </c>
      <c r="Q104" s="177">
        <v>0</v>
      </c>
      <c r="R104" s="177">
        <v>0</v>
      </c>
      <c r="S104" s="78">
        <v>0</v>
      </c>
      <c r="T104" s="176">
        <v>0</v>
      </c>
      <c r="U104" s="176">
        <v>0</v>
      </c>
      <c r="V104" s="78">
        <v>0</v>
      </c>
      <c r="W104" s="176">
        <v>0</v>
      </c>
      <c r="X104" s="176">
        <v>0</v>
      </c>
      <c r="Y104" s="78">
        <v>0</v>
      </c>
      <c r="Z104" s="78">
        <v>6</v>
      </c>
      <c r="AA104" s="78">
        <v>0</v>
      </c>
      <c r="AB104" s="78">
        <v>6</v>
      </c>
    </row>
    <row r="105" spans="1:28" ht="15.75">
      <c r="A105" s="175" t="s">
        <v>578</v>
      </c>
      <c r="B105" s="178">
        <v>0</v>
      </c>
      <c r="C105" s="178">
        <v>0</v>
      </c>
      <c r="D105" s="78">
        <v>0</v>
      </c>
      <c r="E105" s="178">
        <v>0</v>
      </c>
      <c r="F105" s="178">
        <v>0</v>
      </c>
      <c r="G105" s="78">
        <v>0</v>
      </c>
      <c r="H105" s="176">
        <v>0</v>
      </c>
      <c r="I105" s="176">
        <v>1</v>
      </c>
      <c r="J105" s="78">
        <v>1</v>
      </c>
      <c r="K105" s="176">
        <v>3</v>
      </c>
      <c r="L105" s="176">
        <v>1</v>
      </c>
      <c r="M105" s="78">
        <v>4</v>
      </c>
      <c r="N105" s="177">
        <v>0</v>
      </c>
      <c r="O105" s="177">
        <v>0</v>
      </c>
      <c r="P105" s="78">
        <v>0</v>
      </c>
      <c r="Q105" s="177">
        <v>0</v>
      </c>
      <c r="R105" s="177">
        <v>0</v>
      </c>
      <c r="S105" s="78">
        <v>0</v>
      </c>
      <c r="T105" s="176">
        <v>0</v>
      </c>
      <c r="U105" s="176">
        <v>0</v>
      </c>
      <c r="V105" s="78">
        <v>0</v>
      </c>
      <c r="W105" s="176">
        <v>0</v>
      </c>
      <c r="X105" s="176">
        <v>0</v>
      </c>
      <c r="Y105" s="78">
        <v>0</v>
      </c>
      <c r="Z105" s="78">
        <v>3</v>
      </c>
      <c r="AA105" s="78">
        <v>2</v>
      </c>
      <c r="AB105" s="78">
        <v>5</v>
      </c>
    </row>
    <row r="106" spans="1:28" ht="15.75">
      <c r="A106" s="175" t="s">
        <v>579</v>
      </c>
      <c r="B106" s="178">
        <v>0</v>
      </c>
      <c r="C106" s="178">
        <v>0</v>
      </c>
      <c r="D106" s="78">
        <v>0</v>
      </c>
      <c r="E106" s="178">
        <v>0</v>
      </c>
      <c r="F106" s="178">
        <v>0</v>
      </c>
      <c r="G106" s="78">
        <v>0</v>
      </c>
      <c r="H106" s="176">
        <v>0</v>
      </c>
      <c r="I106" s="176">
        <v>0</v>
      </c>
      <c r="J106" s="78">
        <v>0</v>
      </c>
      <c r="K106" s="176">
        <v>0</v>
      </c>
      <c r="L106" s="176">
        <v>5</v>
      </c>
      <c r="M106" s="78">
        <v>5</v>
      </c>
      <c r="N106" s="177">
        <v>0</v>
      </c>
      <c r="O106" s="177">
        <v>0</v>
      </c>
      <c r="P106" s="78">
        <v>0</v>
      </c>
      <c r="Q106" s="177">
        <v>0</v>
      </c>
      <c r="R106" s="177">
        <v>0</v>
      </c>
      <c r="S106" s="78">
        <v>0</v>
      </c>
      <c r="T106" s="176">
        <v>0</v>
      </c>
      <c r="U106" s="176">
        <v>0</v>
      </c>
      <c r="V106" s="78">
        <v>0</v>
      </c>
      <c r="W106" s="176">
        <v>0</v>
      </c>
      <c r="X106" s="176">
        <v>0</v>
      </c>
      <c r="Y106" s="78">
        <v>0</v>
      </c>
      <c r="Z106" s="78">
        <v>0</v>
      </c>
      <c r="AA106" s="78">
        <v>5</v>
      </c>
      <c r="AB106" s="78">
        <v>5</v>
      </c>
    </row>
    <row r="107" spans="1:28" ht="15.75">
      <c r="A107" s="175" t="s">
        <v>580</v>
      </c>
      <c r="B107" s="178">
        <v>0</v>
      </c>
      <c r="C107" s="178">
        <v>0</v>
      </c>
      <c r="D107" s="78">
        <v>0</v>
      </c>
      <c r="E107" s="176">
        <v>0</v>
      </c>
      <c r="F107" s="176">
        <v>0</v>
      </c>
      <c r="G107" s="78">
        <v>0</v>
      </c>
      <c r="H107" s="176">
        <v>0</v>
      </c>
      <c r="I107" s="176">
        <v>0</v>
      </c>
      <c r="J107" s="78">
        <v>0</v>
      </c>
      <c r="K107" s="176">
        <v>3</v>
      </c>
      <c r="L107" s="176">
        <v>1</v>
      </c>
      <c r="M107" s="78">
        <v>4</v>
      </c>
      <c r="N107" s="177">
        <v>0</v>
      </c>
      <c r="O107" s="177">
        <v>1</v>
      </c>
      <c r="P107" s="78">
        <v>1</v>
      </c>
      <c r="Q107" s="177">
        <v>0</v>
      </c>
      <c r="R107" s="177">
        <v>0</v>
      </c>
      <c r="S107" s="78">
        <v>0</v>
      </c>
      <c r="T107" s="176">
        <v>0</v>
      </c>
      <c r="U107" s="176">
        <v>0</v>
      </c>
      <c r="V107" s="78">
        <v>0</v>
      </c>
      <c r="W107" s="176">
        <v>0</v>
      </c>
      <c r="X107" s="176">
        <v>0</v>
      </c>
      <c r="Y107" s="78">
        <v>0</v>
      </c>
      <c r="Z107" s="78">
        <v>3</v>
      </c>
      <c r="AA107" s="78">
        <v>2</v>
      </c>
      <c r="AB107" s="78">
        <v>5</v>
      </c>
    </row>
    <row r="108" spans="1:28" ht="15.75">
      <c r="A108" s="175" t="s">
        <v>581</v>
      </c>
      <c r="B108" s="178">
        <v>0</v>
      </c>
      <c r="C108" s="178">
        <v>0</v>
      </c>
      <c r="D108" s="78">
        <v>0</v>
      </c>
      <c r="E108" s="178">
        <v>0</v>
      </c>
      <c r="F108" s="178">
        <v>0</v>
      </c>
      <c r="G108" s="78">
        <v>0</v>
      </c>
      <c r="H108" s="176">
        <v>1</v>
      </c>
      <c r="I108" s="176">
        <v>0</v>
      </c>
      <c r="J108" s="78">
        <v>1</v>
      </c>
      <c r="K108" s="176">
        <v>2</v>
      </c>
      <c r="L108" s="176">
        <v>1</v>
      </c>
      <c r="M108" s="78">
        <v>3</v>
      </c>
      <c r="N108" s="177">
        <v>0</v>
      </c>
      <c r="O108" s="177">
        <v>0</v>
      </c>
      <c r="P108" s="78">
        <v>0</v>
      </c>
      <c r="Q108" s="177">
        <v>0</v>
      </c>
      <c r="R108" s="177">
        <v>1</v>
      </c>
      <c r="S108" s="78">
        <v>1</v>
      </c>
      <c r="T108" s="176">
        <v>0</v>
      </c>
      <c r="U108" s="176">
        <v>0</v>
      </c>
      <c r="V108" s="78">
        <v>0</v>
      </c>
      <c r="W108" s="176">
        <v>0</v>
      </c>
      <c r="X108" s="176">
        <v>0</v>
      </c>
      <c r="Y108" s="78">
        <v>0</v>
      </c>
      <c r="Z108" s="78">
        <v>3</v>
      </c>
      <c r="AA108" s="78">
        <v>2</v>
      </c>
      <c r="AB108" s="78">
        <v>5</v>
      </c>
    </row>
    <row r="109" spans="1:28" ht="15.75">
      <c r="A109" s="175" t="s">
        <v>582</v>
      </c>
      <c r="B109" s="178">
        <v>0</v>
      </c>
      <c r="C109" s="178">
        <v>0</v>
      </c>
      <c r="D109" s="78">
        <v>0</v>
      </c>
      <c r="E109" s="178">
        <v>0</v>
      </c>
      <c r="F109" s="178">
        <v>0</v>
      </c>
      <c r="G109" s="78">
        <v>0</v>
      </c>
      <c r="H109" s="176">
        <v>2</v>
      </c>
      <c r="I109" s="176">
        <v>0</v>
      </c>
      <c r="J109" s="78">
        <v>2</v>
      </c>
      <c r="K109" s="176">
        <v>2</v>
      </c>
      <c r="L109" s="176">
        <v>1</v>
      </c>
      <c r="M109" s="78">
        <v>3</v>
      </c>
      <c r="N109" s="177">
        <v>0</v>
      </c>
      <c r="O109" s="177">
        <v>0</v>
      </c>
      <c r="P109" s="78">
        <v>0</v>
      </c>
      <c r="Q109" s="177">
        <v>0</v>
      </c>
      <c r="R109" s="177">
        <v>0</v>
      </c>
      <c r="S109" s="78">
        <v>0</v>
      </c>
      <c r="T109" s="176">
        <v>0</v>
      </c>
      <c r="U109" s="176">
        <v>0</v>
      </c>
      <c r="V109" s="78">
        <v>0</v>
      </c>
      <c r="W109" s="176">
        <v>0</v>
      </c>
      <c r="X109" s="176">
        <v>0</v>
      </c>
      <c r="Y109" s="78">
        <v>0</v>
      </c>
      <c r="Z109" s="78">
        <v>4</v>
      </c>
      <c r="AA109" s="78">
        <v>1</v>
      </c>
      <c r="AB109" s="78">
        <v>5</v>
      </c>
    </row>
    <row r="110" spans="1:28" ht="15.75">
      <c r="A110" s="175" t="s">
        <v>583</v>
      </c>
      <c r="B110" s="176">
        <v>0</v>
      </c>
      <c r="C110" s="176">
        <v>1</v>
      </c>
      <c r="D110" s="78">
        <v>1</v>
      </c>
      <c r="E110" s="178">
        <v>0</v>
      </c>
      <c r="F110" s="178">
        <v>0</v>
      </c>
      <c r="G110" s="78">
        <v>0</v>
      </c>
      <c r="H110" s="178">
        <v>1</v>
      </c>
      <c r="I110" s="178">
        <v>1</v>
      </c>
      <c r="J110" s="78">
        <v>2</v>
      </c>
      <c r="K110" s="178">
        <v>0</v>
      </c>
      <c r="L110" s="178">
        <v>1</v>
      </c>
      <c r="M110" s="78">
        <v>1</v>
      </c>
      <c r="N110" s="177">
        <v>0</v>
      </c>
      <c r="O110" s="177">
        <v>0</v>
      </c>
      <c r="P110" s="78">
        <v>0</v>
      </c>
      <c r="Q110" s="177">
        <v>0</v>
      </c>
      <c r="R110" s="177">
        <v>0</v>
      </c>
      <c r="S110" s="78">
        <v>0</v>
      </c>
      <c r="T110" s="178">
        <v>0</v>
      </c>
      <c r="U110" s="178">
        <v>0</v>
      </c>
      <c r="V110" s="78">
        <v>0</v>
      </c>
      <c r="W110" s="178">
        <v>0</v>
      </c>
      <c r="X110" s="178">
        <v>0</v>
      </c>
      <c r="Y110" s="78">
        <v>0</v>
      </c>
      <c r="Z110" s="78">
        <v>1</v>
      </c>
      <c r="AA110" s="78">
        <v>3</v>
      </c>
      <c r="AB110" s="78">
        <v>4</v>
      </c>
    </row>
    <row r="111" spans="1:28" ht="15.75">
      <c r="A111" s="175" t="s">
        <v>584</v>
      </c>
      <c r="B111" s="176">
        <v>0</v>
      </c>
      <c r="C111" s="176">
        <v>0</v>
      </c>
      <c r="D111" s="78">
        <v>0</v>
      </c>
      <c r="E111" s="178">
        <v>0</v>
      </c>
      <c r="F111" s="178">
        <v>0</v>
      </c>
      <c r="G111" s="78">
        <v>0</v>
      </c>
      <c r="H111" s="176">
        <v>0</v>
      </c>
      <c r="I111" s="176">
        <v>0</v>
      </c>
      <c r="J111" s="78">
        <v>0</v>
      </c>
      <c r="K111" s="176">
        <v>0</v>
      </c>
      <c r="L111" s="176">
        <v>2</v>
      </c>
      <c r="M111" s="78">
        <v>2</v>
      </c>
      <c r="N111" s="177">
        <v>0</v>
      </c>
      <c r="O111" s="177">
        <v>0</v>
      </c>
      <c r="P111" s="78">
        <v>0</v>
      </c>
      <c r="Q111" s="177">
        <v>0</v>
      </c>
      <c r="R111" s="177">
        <v>2</v>
      </c>
      <c r="S111" s="78">
        <v>2</v>
      </c>
      <c r="T111" s="176">
        <v>0</v>
      </c>
      <c r="U111" s="176">
        <v>0</v>
      </c>
      <c r="V111" s="78">
        <v>0</v>
      </c>
      <c r="W111" s="176">
        <v>0</v>
      </c>
      <c r="X111" s="176">
        <v>0</v>
      </c>
      <c r="Y111" s="78">
        <v>0</v>
      </c>
      <c r="Z111" s="78">
        <v>0</v>
      </c>
      <c r="AA111" s="78">
        <v>4</v>
      </c>
      <c r="AB111" s="78">
        <v>4</v>
      </c>
    </row>
    <row r="112" spans="1:28" ht="15.75">
      <c r="A112" s="175" t="s">
        <v>585</v>
      </c>
      <c r="B112" s="178">
        <v>0</v>
      </c>
      <c r="C112" s="178">
        <v>0</v>
      </c>
      <c r="D112" s="78">
        <v>0</v>
      </c>
      <c r="E112" s="178">
        <v>0</v>
      </c>
      <c r="F112" s="178">
        <v>0</v>
      </c>
      <c r="G112" s="78">
        <v>0</v>
      </c>
      <c r="H112" s="176">
        <v>0</v>
      </c>
      <c r="I112" s="176">
        <v>1</v>
      </c>
      <c r="J112" s="78">
        <v>1</v>
      </c>
      <c r="K112" s="176">
        <v>1</v>
      </c>
      <c r="L112" s="176">
        <v>1</v>
      </c>
      <c r="M112" s="78">
        <v>2</v>
      </c>
      <c r="N112" s="177">
        <v>0</v>
      </c>
      <c r="O112" s="177">
        <v>0</v>
      </c>
      <c r="P112" s="78">
        <v>0</v>
      </c>
      <c r="Q112" s="177">
        <v>0</v>
      </c>
      <c r="R112" s="177">
        <v>1</v>
      </c>
      <c r="S112" s="78">
        <v>1</v>
      </c>
      <c r="T112" s="176">
        <v>0</v>
      </c>
      <c r="U112" s="176">
        <v>0</v>
      </c>
      <c r="V112" s="78">
        <v>0</v>
      </c>
      <c r="W112" s="176">
        <v>0</v>
      </c>
      <c r="X112" s="176">
        <v>0</v>
      </c>
      <c r="Y112" s="78">
        <v>0</v>
      </c>
      <c r="Z112" s="78">
        <v>1</v>
      </c>
      <c r="AA112" s="78">
        <v>3</v>
      </c>
      <c r="AB112" s="78">
        <v>4</v>
      </c>
    </row>
    <row r="113" spans="1:28" ht="15.75">
      <c r="A113" s="175" t="s">
        <v>586</v>
      </c>
      <c r="B113" s="178">
        <v>0</v>
      </c>
      <c r="C113" s="178">
        <v>0</v>
      </c>
      <c r="D113" s="78">
        <v>0</v>
      </c>
      <c r="E113" s="178">
        <v>0</v>
      </c>
      <c r="F113" s="178">
        <v>1</v>
      </c>
      <c r="G113" s="78">
        <v>1</v>
      </c>
      <c r="H113" s="178">
        <v>0</v>
      </c>
      <c r="I113" s="178">
        <v>0</v>
      </c>
      <c r="J113" s="78">
        <v>0</v>
      </c>
      <c r="K113" s="178">
        <v>1</v>
      </c>
      <c r="L113" s="178">
        <v>2</v>
      </c>
      <c r="M113" s="78">
        <v>3</v>
      </c>
      <c r="N113" s="177">
        <v>0</v>
      </c>
      <c r="O113" s="177">
        <v>0</v>
      </c>
      <c r="P113" s="78">
        <v>0</v>
      </c>
      <c r="Q113" s="177">
        <v>0</v>
      </c>
      <c r="R113" s="177">
        <v>0</v>
      </c>
      <c r="S113" s="78">
        <v>0</v>
      </c>
      <c r="T113" s="178">
        <v>0</v>
      </c>
      <c r="U113" s="178">
        <v>0</v>
      </c>
      <c r="V113" s="78">
        <v>0</v>
      </c>
      <c r="W113" s="178">
        <v>0</v>
      </c>
      <c r="X113" s="178">
        <v>0</v>
      </c>
      <c r="Y113" s="78">
        <v>0</v>
      </c>
      <c r="Z113" s="78">
        <v>1</v>
      </c>
      <c r="AA113" s="78">
        <v>3</v>
      </c>
      <c r="AB113" s="78">
        <v>4</v>
      </c>
    </row>
    <row r="114" spans="1:28" ht="15.75">
      <c r="A114" s="175" t="s">
        <v>587</v>
      </c>
      <c r="B114" s="178">
        <v>0</v>
      </c>
      <c r="C114" s="178">
        <v>0</v>
      </c>
      <c r="D114" s="78">
        <v>0</v>
      </c>
      <c r="E114" s="176">
        <v>0</v>
      </c>
      <c r="F114" s="176">
        <v>0</v>
      </c>
      <c r="G114" s="78">
        <v>0</v>
      </c>
      <c r="H114" s="176">
        <v>0</v>
      </c>
      <c r="I114" s="176">
        <v>0</v>
      </c>
      <c r="J114" s="78">
        <v>0</v>
      </c>
      <c r="K114" s="176">
        <v>4</v>
      </c>
      <c r="L114" s="176">
        <v>0</v>
      </c>
      <c r="M114" s="78">
        <v>4</v>
      </c>
      <c r="N114" s="177">
        <v>0</v>
      </c>
      <c r="O114" s="177">
        <v>0</v>
      </c>
      <c r="P114" s="78">
        <v>0</v>
      </c>
      <c r="Q114" s="177">
        <v>0</v>
      </c>
      <c r="R114" s="177">
        <v>0</v>
      </c>
      <c r="S114" s="78">
        <v>0</v>
      </c>
      <c r="T114" s="176">
        <v>0</v>
      </c>
      <c r="U114" s="176">
        <v>0</v>
      </c>
      <c r="V114" s="78">
        <v>0</v>
      </c>
      <c r="W114" s="176">
        <v>0</v>
      </c>
      <c r="X114" s="176">
        <v>0</v>
      </c>
      <c r="Y114" s="78">
        <v>0</v>
      </c>
      <c r="Z114" s="78">
        <v>4</v>
      </c>
      <c r="AA114" s="78">
        <v>0</v>
      </c>
      <c r="AB114" s="78">
        <v>4</v>
      </c>
    </row>
    <row r="115" spans="1:28" ht="15.75">
      <c r="A115" s="175" t="s">
        <v>588</v>
      </c>
      <c r="B115" s="178">
        <v>0</v>
      </c>
      <c r="C115" s="178">
        <v>0</v>
      </c>
      <c r="D115" s="78">
        <v>0</v>
      </c>
      <c r="E115" s="176">
        <v>0</v>
      </c>
      <c r="F115" s="176">
        <v>0</v>
      </c>
      <c r="G115" s="78">
        <v>0</v>
      </c>
      <c r="H115" s="178">
        <v>1</v>
      </c>
      <c r="I115" s="178">
        <v>1</v>
      </c>
      <c r="J115" s="78">
        <v>2</v>
      </c>
      <c r="K115" s="178">
        <v>1</v>
      </c>
      <c r="L115" s="178">
        <v>1</v>
      </c>
      <c r="M115" s="78">
        <v>2</v>
      </c>
      <c r="N115" s="177">
        <v>0</v>
      </c>
      <c r="O115" s="177">
        <v>0</v>
      </c>
      <c r="P115" s="78">
        <v>0</v>
      </c>
      <c r="Q115" s="177">
        <v>0</v>
      </c>
      <c r="R115" s="177">
        <v>0</v>
      </c>
      <c r="S115" s="78">
        <v>0</v>
      </c>
      <c r="T115" s="178">
        <v>0</v>
      </c>
      <c r="U115" s="178">
        <v>0</v>
      </c>
      <c r="V115" s="78">
        <v>0</v>
      </c>
      <c r="W115" s="178">
        <v>0</v>
      </c>
      <c r="X115" s="178">
        <v>0</v>
      </c>
      <c r="Y115" s="78">
        <v>0</v>
      </c>
      <c r="Z115" s="78">
        <v>2</v>
      </c>
      <c r="AA115" s="78">
        <v>2</v>
      </c>
      <c r="AB115" s="78">
        <v>4</v>
      </c>
    </row>
    <row r="116" spans="1:28" ht="15.75">
      <c r="A116" s="175" t="s">
        <v>589</v>
      </c>
      <c r="B116" s="178">
        <v>0</v>
      </c>
      <c r="C116" s="178">
        <v>0</v>
      </c>
      <c r="D116" s="78">
        <v>0</v>
      </c>
      <c r="E116" s="178">
        <v>0</v>
      </c>
      <c r="F116" s="178">
        <v>0</v>
      </c>
      <c r="G116" s="78">
        <v>0</v>
      </c>
      <c r="H116" s="176">
        <v>0</v>
      </c>
      <c r="I116" s="176">
        <v>0</v>
      </c>
      <c r="J116" s="78">
        <v>0</v>
      </c>
      <c r="K116" s="176">
        <v>3</v>
      </c>
      <c r="L116" s="176">
        <v>0</v>
      </c>
      <c r="M116" s="78">
        <v>3</v>
      </c>
      <c r="N116" s="177">
        <v>0</v>
      </c>
      <c r="O116" s="177">
        <v>0</v>
      </c>
      <c r="P116" s="78">
        <v>0</v>
      </c>
      <c r="Q116" s="177">
        <v>0</v>
      </c>
      <c r="R116" s="177">
        <v>1</v>
      </c>
      <c r="S116" s="78">
        <v>1</v>
      </c>
      <c r="T116" s="176">
        <v>0</v>
      </c>
      <c r="U116" s="176">
        <v>0</v>
      </c>
      <c r="V116" s="78">
        <v>0</v>
      </c>
      <c r="W116" s="176">
        <v>0</v>
      </c>
      <c r="X116" s="176">
        <v>0</v>
      </c>
      <c r="Y116" s="78">
        <v>0</v>
      </c>
      <c r="Z116" s="78">
        <v>3</v>
      </c>
      <c r="AA116" s="78">
        <v>1</v>
      </c>
      <c r="AB116" s="78">
        <v>4</v>
      </c>
    </row>
    <row r="117" spans="1:28" ht="15.75">
      <c r="A117" s="175" t="s">
        <v>590</v>
      </c>
      <c r="B117" s="178">
        <v>0</v>
      </c>
      <c r="C117" s="178">
        <v>0</v>
      </c>
      <c r="D117" s="78">
        <v>0</v>
      </c>
      <c r="E117" s="178">
        <v>0</v>
      </c>
      <c r="F117" s="178">
        <v>0</v>
      </c>
      <c r="G117" s="78">
        <v>0</v>
      </c>
      <c r="H117" s="176">
        <v>0</v>
      </c>
      <c r="I117" s="176">
        <v>0</v>
      </c>
      <c r="J117" s="78">
        <v>0</v>
      </c>
      <c r="K117" s="176">
        <v>0</v>
      </c>
      <c r="L117" s="176">
        <v>0</v>
      </c>
      <c r="M117" s="78">
        <v>0</v>
      </c>
      <c r="N117" s="177">
        <v>1</v>
      </c>
      <c r="O117" s="177">
        <v>2</v>
      </c>
      <c r="P117" s="78">
        <v>3</v>
      </c>
      <c r="Q117" s="177">
        <v>0</v>
      </c>
      <c r="R117" s="177">
        <v>0</v>
      </c>
      <c r="S117" s="78">
        <v>0</v>
      </c>
      <c r="T117" s="176">
        <v>0</v>
      </c>
      <c r="U117" s="176">
        <v>0</v>
      </c>
      <c r="V117" s="78">
        <v>0</v>
      </c>
      <c r="W117" s="176">
        <v>0</v>
      </c>
      <c r="X117" s="176">
        <v>1</v>
      </c>
      <c r="Y117" s="78">
        <v>1</v>
      </c>
      <c r="Z117" s="78">
        <v>1</v>
      </c>
      <c r="AA117" s="78">
        <v>3</v>
      </c>
      <c r="AB117" s="78">
        <v>4</v>
      </c>
    </row>
    <row r="118" spans="1:28" ht="15.75">
      <c r="A118" s="175" t="s">
        <v>591</v>
      </c>
      <c r="B118" s="178">
        <v>0</v>
      </c>
      <c r="C118" s="178">
        <v>0</v>
      </c>
      <c r="D118" s="78">
        <v>0</v>
      </c>
      <c r="E118" s="178">
        <v>0</v>
      </c>
      <c r="F118" s="178">
        <v>0</v>
      </c>
      <c r="G118" s="78">
        <v>0</v>
      </c>
      <c r="H118" s="178">
        <v>2</v>
      </c>
      <c r="I118" s="178">
        <v>1</v>
      </c>
      <c r="J118" s="78">
        <v>3</v>
      </c>
      <c r="K118" s="178">
        <v>1</v>
      </c>
      <c r="L118" s="178">
        <v>0</v>
      </c>
      <c r="M118" s="78">
        <v>1</v>
      </c>
      <c r="N118" s="177">
        <v>0</v>
      </c>
      <c r="O118" s="177">
        <v>0</v>
      </c>
      <c r="P118" s="78">
        <v>0</v>
      </c>
      <c r="Q118" s="177">
        <v>0</v>
      </c>
      <c r="R118" s="177">
        <v>0</v>
      </c>
      <c r="S118" s="78">
        <v>0</v>
      </c>
      <c r="T118" s="178">
        <v>0</v>
      </c>
      <c r="U118" s="178">
        <v>0</v>
      </c>
      <c r="V118" s="78">
        <v>0</v>
      </c>
      <c r="W118" s="178">
        <v>0</v>
      </c>
      <c r="X118" s="178">
        <v>0</v>
      </c>
      <c r="Y118" s="78">
        <v>0</v>
      </c>
      <c r="Z118" s="78">
        <v>3</v>
      </c>
      <c r="AA118" s="78">
        <v>1</v>
      </c>
      <c r="AB118" s="78">
        <v>4</v>
      </c>
    </row>
    <row r="119" spans="1:28" ht="15.75">
      <c r="A119" s="175" t="s">
        <v>592</v>
      </c>
      <c r="B119" s="178">
        <v>0</v>
      </c>
      <c r="C119" s="178">
        <v>0</v>
      </c>
      <c r="D119" s="78">
        <v>0</v>
      </c>
      <c r="E119" s="178">
        <v>0</v>
      </c>
      <c r="F119" s="178">
        <v>0</v>
      </c>
      <c r="G119" s="78">
        <v>0</v>
      </c>
      <c r="H119" s="176">
        <v>4</v>
      </c>
      <c r="I119" s="176">
        <v>0</v>
      </c>
      <c r="J119" s="78">
        <v>4</v>
      </c>
      <c r="K119" s="176">
        <v>0</v>
      </c>
      <c r="L119" s="176">
        <v>0</v>
      </c>
      <c r="M119" s="78">
        <v>0</v>
      </c>
      <c r="N119" s="177">
        <v>0</v>
      </c>
      <c r="O119" s="177">
        <v>0</v>
      </c>
      <c r="P119" s="78">
        <v>0</v>
      </c>
      <c r="Q119" s="177">
        <v>0</v>
      </c>
      <c r="R119" s="177">
        <v>0</v>
      </c>
      <c r="S119" s="78">
        <v>0</v>
      </c>
      <c r="T119" s="176">
        <v>0</v>
      </c>
      <c r="U119" s="176">
        <v>0</v>
      </c>
      <c r="V119" s="78">
        <v>0</v>
      </c>
      <c r="W119" s="176">
        <v>0</v>
      </c>
      <c r="X119" s="176">
        <v>0</v>
      </c>
      <c r="Y119" s="78">
        <v>0</v>
      </c>
      <c r="Z119" s="78">
        <v>4</v>
      </c>
      <c r="AA119" s="78">
        <v>0</v>
      </c>
      <c r="AB119" s="78">
        <v>4</v>
      </c>
    </row>
    <row r="120" spans="1:28" ht="15.75">
      <c r="A120" s="175" t="s">
        <v>593</v>
      </c>
      <c r="B120" s="176">
        <v>0</v>
      </c>
      <c r="C120" s="176">
        <v>0</v>
      </c>
      <c r="D120" s="78">
        <v>0</v>
      </c>
      <c r="E120" s="178">
        <v>0</v>
      </c>
      <c r="F120" s="178">
        <v>0</v>
      </c>
      <c r="G120" s="78">
        <v>0</v>
      </c>
      <c r="H120" s="178">
        <v>0</v>
      </c>
      <c r="I120" s="178">
        <v>0</v>
      </c>
      <c r="J120" s="78">
        <v>0</v>
      </c>
      <c r="K120" s="178">
        <v>2</v>
      </c>
      <c r="L120" s="178">
        <v>2</v>
      </c>
      <c r="M120" s="78">
        <v>4</v>
      </c>
      <c r="N120" s="177">
        <v>0</v>
      </c>
      <c r="O120" s="177">
        <v>0</v>
      </c>
      <c r="P120" s="78">
        <v>0</v>
      </c>
      <c r="Q120" s="177">
        <v>0</v>
      </c>
      <c r="R120" s="177">
        <v>0</v>
      </c>
      <c r="S120" s="78">
        <v>0</v>
      </c>
      <c r="T120" s="178">
        <v>0</v>
      </c>
      <c r="U120" s="178">
        <v>0</v>
      </c>
      <c r="V120" s="78">
        <v>0</v>
      </c>
      <c r="W120" s="178">
        <v>0</v>
      </c>
      <c r="X120" s="178">
        <v>0</v>
      </c>
      <c r="Y120" s="78">
        <v>0</v>
      </c>
      <c r="Z120" s="78">
        <v>2</v>
      </c>
      <c r="AA120" s="78">
        <v>2</v>
      </c>
      <c r="AB120" s="78">
        <v>4</v>
      </c>
    </row>
    <row r="121" spans="1:28" ht="15.75">
      <c r="A121" s="175" t="s">
        <v>594</v>
      </c>
      <c r="B121" s="178">
        <v>0</v>
      </c>
      <c r="C121" s="178">
        <v>0</v>
      </c>
      <c r="D121" s="78">
        <v>0</v>
      </c>
      <c r="E121" s="178">
        <v>0</v>
      </c>
      <c r="F121" s="178">
        <v>0</v>
      </c>
      <c r="G121" s="78">
        <v>0</v>
      </c>
      <c r="H121" s="176">
        <v>0</v>
      </c>
      <c r="I121" s="176">
        <v>1</v>
      </c>
      <c r="J121" s="78">
        <v>1</v>
      </c>
      <c r="K121" s="176">
        <v>1</v>
      </c>
      <c r="L121" s="176">
        <v>2</v>
      </c>
      <c r="M121" s="78">
        <v>3</v>
      </c>
      <c r="N121" s="177">
        <v>0</v>
      </c>
      <c r="O121" s="177">
        <v>0</v>
      </c>
      <c r="P121" s="78">
        <v>0</v>
      </c>
      <c r="Q121" s="177">
        <v>0</v>
      </c>
      <c r="R121" s="177">
        <v>0</v>
      </c>
      <c r="S121" s="78">
        <v>0</v>
      </c>
      <c r="T121" s="176">
        <v>0</v>
      </c>
      <c r="U121" s="176">
        <v>0</v>
      </c>
      <c r="V121" s="78">
        <v>0</v>
      </c>
      <c r="W121" s="176">
        <v>0</v>
      </c>
      <c r="X121" s="176">
        <v>0</v>
      </c>
      <c r="Y121" s="78">
        <v>0</v>
      </c>
      <c r="Z121" s="78">
        <v>1</v>
      </c>
      <c r="AA121" s="78">
        <v>3</v>
      </c>
      <c r="AB121" s="78">
        <v>4</v>
      </c>
    </row>
    <row r="122" spans="1:28" ht="15.75">
      <c r="A122" s="175" t="s">
        <v>595</v>
      </c>
      <c r="B122" s="178">
        <v>0</v>
      </c>
      <c r="C122" s="178">
        <v>0</v>
      </c>
      <c r="D122" s="78">
        <v>0</v>
      </c>
      <c r="E122" s="178">
        <v>0</v>
      </c>
      <c r="F122" s="178">
        <v>0</v>
      </c>
      <c r="G122" s="78">
        <v>0</v>
      </c>
      <c r="H122" s="178">
        <v>2</v>
      </c>
      <c r="I122" s="178">
        <v>0</v>
      </c>
      <c r="J122" s="78">
        <v>2</v>
      </c>
      <c r="K122" s="178">
        <v>1</v>
      </c>
      <c r="L122" s="178">
        <v>1</v>
      </c>
      <c r="M122" s="78">
        <v>2</v>
      </c>
      <c r="N122" s="177">
        <v>0</v>
      </c>
      <c r="O122" s="177">
        <v>0</v>
      </c>
      <c r="P122" s="78">
        <v>0</v>
      </c>
      <c r="Q122" s="177">
        <v>0</v>
      </c>
      <c r="R122" s="177">
        <v>0</v>
      </c>
      <c r="S122" s="78">
        <v>0</v>
      </c>
      <c r="T122" s="178">
        <v>0</v>
      </c>
      <c r="U122" s="178">
        <v>0</v>
      </c>
      <c r="V122" s="78">
        <v>0</v>
      </c>
      <c r="W122" s="178">
        <v>0</v>
      </c>
      <c r="X122" s="178">
        <v>0</v>
      </c>
      <c r="Y122" s="78">
        <v>0</v>
      </c>
      <c r="Z122" s="78">
        <v>3</v>
      </c>
      <c r="AA122" s="78">
        <v>1</v>
      </c>
      <c r="AB122" s="78">
        <v>4</v>
      </c>
    </row>
    <row r="123" spans="1:28" ht="15.75">
      <c r="A123" s="175" t="s">
        <v>596</v>
      </c>
      <c r="B123" s="178">
        <v>0</v>
      </c>
      <c r="C123" s="178">
        <v>0</v>
      </c>
      <c r="D123" s="78">
        <v>0</v>
      </c>
      <c r="E123" s="178">
        <v>0</v>
      </c>
      <c r="F123" s="178">
        <v>0</v>
      </c>
      <c r="G123" s="78">
        <v>0</v>
      </c>
      <c r="H123" s="178">
        <v>1</v>
      </c>
      <c r="I123" s="178">
        <v>0</v>
      </c>
      <c r="J123" s="78">
        <v>1</v>
      </c>
      <c r="K123" s="178">
        <v>1</v>
      </c>
      <c r="L123" s="178">
        <v>2</v>
      </c>
      <c r="M123" s="78">
        <v>3</v>
      </c>
      <c r="N123" s="177">
        <v>0</v>
      </c>
      <c r="O123" s="177">
        <v>0</v>
      </c>
      <c r="P123" s="78">
        <v>0</v>
      </c>
      <c r="Q123" s="177">
        <v>0</v>
      </c>
      <c r="R123" s="177">
        <v>0</v>
      </c>
      <c r="S123" s="78">
        <v>0</v>
      </c>
      <c r="T123" s="178">
        <v>0</v>
      </c>
      <c r="U123" s="178">
        <v>0</v>
      </c>
      <c r="V123" s="78">
        <v>0</v>
      </c>
      <c r="W123" s="178">
        <v>0</v>
      </c>
      <c r="X123" s="178">
        <v>0</v>
      </c>
      <c r="Y123" s="78">
        <v>0</v>
      </c>
      <c r="Z123" s="78">
        <v>2</v>
      </c>
      <c r="AA123" s="78">
        <v>2</v>
      </c>
      <c r="AB123" s="78">
        <v>4</v>
      </c>
    </row>
    <row r="124" spans="1:28" ht="28.5">
      <c r="A124" s="175" t="s">
        <v>597</v>
      </c>
      <c r="B124" s="178">
        <v>0</v>
      </c>
      <c r="C124" s="178">
        <v>0</v>
      </c>
      <c r="D124" s="78">
        <v>0</v>
      </c>
      <c r="E124" s="178">
        <v>0</v>
      </c>
      <c r="F124" s="178">
        <v>0</v>
      </c>
      <c r="G124" s="78">
        <v>0</v>
      </c>
      <c r="H124" s="178">
        <v>1</v>
      </c>
      <c r="I124" s="178">
        <v>2</v>
      </c>
      <c r="J124" s="78">
        <v>3</v>
      </c>
      <c r="K124" s="178">
        <v>1</v>
      </c>
      <c r="L124" s="178">
        <v>0</v>
      </c>
      <c r="M124" s="78">
        <v>1</v>
      </c>
      <c r="N124" s="177">
        <v>0</v>
      </c>
      <c r="O124" s="177">
        <v>0</v>
      </c>
      <c r="P124" s="78">
        <v>0</v>
      </c>
      <c r="Q124" s="177">
        <v>0</v>
      </c>
      <c r="R124" s="177">
        <v>0</v>
      </c>
      <c r="S124" s="78">
        <v>0</v>
      </c>
      <c r="T124" s="178">
        <v>0</v>
      </c>
      <c r="U124" s="178">
        <v>0</v>
      </c>
      <c r="V124" s="78">
        <v>0</v>
      </c>
      <c r="W124" s="178">
        <v>0</v>
      </c>
      <c r="X124" s="178">
        <v>0</v>
      </c>
      <c r="Y124" s="78">
        <v>0</v>
      </c>
      <c r="Z124" s="78">
        <v>2</v>
      </c>
      <c r="AA124" s="78">
        <v>2</v>
      </c>
      <c r="AB124" s="78">
        <v>4</v>
      </c>
    </row>
    <row r="125" spans="1:28" ht="15.75">
      <c r="A125" s="175" t="s">
        <v>598</v>
      </c>
      <c r="B125" s="178">
        <v>0</v>
      </c>
      <c r="C125" s="178">
        <v>0</v>
      </c>
      <c r="D125" s="78">
        <v>0</v>
      </c>
      <c r="E125" s="178">
        <v>0</v>
      </c>
      <c r="F125" s="178">
        <v>0</v>
      </c>
      <c r="G125" s="78">
        <v>0</v>
      </c>
      <c r="H125" s="176">
        <v>0</v>
      </c>
      <c r="I125" s="176">
        <v>0</v>
      </c>
      <c r="J125" s="78">
        <v>0</v>
      </c>
      <c r="K125" s="176">
        <v>2</v>
      </c>
      <c r="L125" s="176">
        <v>2</v>
      </c>
      <c r="M125" s="78">
        <v>4</v>
      </c>
      <c r="N125" s="177">
        <v>0</v>
      </c>
      <c r="O125" s="177">
        <v>0</v>
      </c>
      <c r="P125" s="78">
        <v>0</v>
      </c>
      <c r="Q125" s="177">
        <v>0</v>
      </c>
      <c r="R125" s="177">
        <v>0</v>
      </c>
      <c r="S125" s="78">
        <v>0</v>
      </c>
      <c r="T125" s="176">
        <v>0</v>
      </c>
      <c r="U125" s="176">
        <v>0</v>
      </c>
      <c r="V125" s="78">
        <v>0</v>
      </c>
      <c r="W125" s="176">
        <v>0</v>
      </c>
      <c r="X125" s="176">
        <v>0</v>
      </c>
      <c r="Y125" s="78">
        <v>0</v>
      </c>
      <c r="Z125" s="78">
        <v>2</v>
      </c>
      <c r="AA125" s="78">
        <v>2</v>
      </c>
      <c r="AB125" s="78">
        <v>4</v>
      </c>
    </row>
    <row r="126" spans="1:28" ht="15.75">
      <c r="A126" s="175" t="s">
        <v>599</v>
      </c>
      <c r="B126" s="178">
        <v>0</v>
      </c>
      <c r="C126" s="178">
        <v>0</v>
      </c>
      <c r="D126" s="78">
        <v>0</v>
      </c>
      <c r="E126" s="176">
        <v>0</v>
      </c>
      <c r="F126" s="176">
        <v>0</v>
      </c>
      <c r="G126" s="78">
        <v>0</v>
      </c>
      <c r="H126" s="178">
        <v>0</v>
      </c>
      <c r="I126" s="178">
        <v>0</v>
      </c>
      <c r="J126" s="78">
        <v>0</v>
      </c>
      <c r="K126" s="178">
        <v>3</v>
      </c>
      <c r="L126" s="178">
        <v>0</v>
      </c>
      <c r="M126" s="78">
        <v>3</v>
      </c>
      <c r="N126" s="177">
        <v>0</v>
      </c>
      <c r="O126" s="177">
        <v>0</v>
      </c>
      <c r="P126" s="78">
        <v>0</v>
      </c>
      <c r="Q126" s="177">
        <v>0</v>
      </c>
      <c r="R126" s="177">
        <v>0</v>
      </c>
      <c r="S126" s="78">
        <v>0</v>
      </c>
      <c r="T126" s="178">
        <v>0</v>
      </c>
      <c r="U126" s="178">
        <v>0</v>
      </c>
      <c r="V126" s="78">
        <v>0</v>
      </c>
      <c r="W126" s="178">
        <v>0</v>
      </c>
      <c r="X126" s="178">
        <v>0</v>
      </c>
      <c r="Y126" s="78">
        <v>0</v>
      </c>
      <c r="Z126" s="78">
        <v>3</v>
      </c>
      <c r="AA126" s="78">
        <v>0</v>
      </c>
      <c r="AB126" s="78">
        <v>3</v>
      </c>
    </row>
    <row r="127" spans="1:28" ht="15.75">
      <c r="A127" s="175" t="s">
        <v>600</v>
      </c>
      <c r="B127" s="178">
        <v>0</v>
      </c>
      <c r="C127" s="178">
        <v>0</v>
      </c>
      <c r="D127" s="78">
        <v>0</v>
      </c>
      <c r="E127" s="178">
        <v>0</v>
      </c>
      <c r="F127" s="178">
        <v>0</v>
      </c>
      <c r="G127" s="78">
        <v>0</v>
      </c>
      <c r="H127" s="176">
        <v>0</v>
      </c>
      <c r="I127" s="176">
        <v>0</v>
      </c>
      <c r="J127" s="78">
        <v>0</v>
      </c>
      <c r="K127" s="176">
        <v>1</v>
      </c>
      <c r="L127" s="176">
        <v>0</v>
      </c>
      <c r="M127" s="78">
        <v>1</v>
      </c>
      <c r="N127" s="177">
        <v>2</v>
      </c>
      <c r="O127" s="177">
        <v>0</v>
      </c>
      <c r="P127" s="78">
        <v>2</v>
      </c>
      <c r="Q127" s="177">
        <v>0</v>
      </c>
      <c r="R127" s="177">
        <v>0</v>
      </c>
      <c r="S127" s="78">
        <v>0</v>
      </c>
      <c r="T127" s="176">
        <v>0</v>
      </c>
      <c r="U127" s="176">
        <v>0</v>
      </c>
      <c r="V127" s="78">
        <v>0</v>
      </c>
      <c r="W127" s="176">
        <v>0</v>
      </c>
      <c r="X127" s="176">
        <v>0</v>
      </c>
      <c r="Y127" s="78">
        <v>0</v>
      </c>
      <c r="Z127" s="78">
        <v>3</v>
      </c>
      <c r="AA127" s="78">
        <v>0</v>
      </c>
      <c r="AB127" s="78">
        <v>3</v>
      </c>
    </row>
    <row r="128" spans="1:28" ht="15.75">
      <c r="A128" s="175" t="s">
        <v>601</v>
      </c>
      <c r="B128" s="178">
        <v>0</v>
      </c>
      <c r="C128" s="178">
        <v>1</v>
      </c>
      <c r="D128" s="78">
        <v>1</v>
      </c>
      <c r="E128" s="178">
        <v>0</v>
      </c>
      <c r="F128" s="178">
        <v>0</v>
      </c>
      <c r="G128" s="78">
        <v>0</v>
      </c>
      <c r="H128" s="176">
        <v>1</v>
      </c>
      <c r="I128" s="176">
        <v>1</v>
      </c>
      <c r="J128" s="78">
        <v>2</v>
      </c>
      <c r="K128" s="176">
        <v>0</v>
      </c>
      <c r="L128" s="176">
        <v>0</v>
      </c>
      <c r="M128" s="78">
        <v>0</v>
      </c>
      <c r="N128" s="177">
        <v>0</v>
      </c>
      <c r="O128" s="177">
        <v>0</v>
      </c>
      <c r="P128" s="78">
        <v>0</v>
      </c>
      <c r="Q128" s="177">
        <v>0</v>
      </c>
      <c r="R128" s="177">
        <v>0</v>
      </c>
      <c r="S128" s="78">
        <v>0</v>
      </c>
      <c r="T128" s="176">
        <v>0</v>
      </c>
      <c r="U128" s="176">
        <v>0</v>
      </c>
      <c r="V128" s="78">
        <v>0</v>
      </c>
      <c r="W128" s="176">
        <v>0</v>
      </c>
      <c r="X128" s="176">
        <v>0</v>
      </c>
      <c r="Y128" s="78">
        <v>0</v>
      </c>
      <c r="Z128" s="78">
        <v>1</v>
      </c>
      <c r="AA128" s="78">
        <v>2</v>
      </c>
      <c r="AB128" s="78">
        <v>3</v>
      </c>
    </row>
    <row r="129" spans="1:28" ht="15.75">
      <c r="A129" s="175" t="s">
        <v>602</v>
      </c>
      <c r="B129" s="178">
        <v>0</v>
      </c>
      <c r="C129" s="178">
        <v>0</v>
      </c>
      <c r="D129" s="78">
        <v>0</v>
      </c>
      <c r="E129" s="176">
        <v>0</v>
      </c>
      <c r="F129" s="176">
        <v>0</v>
      </c>
      <c r="G129" s="78">
        <v>0</v>
      </c>
      <c r="H129" s="176">
        <v>0</v>
      </c>
      <c r="I129" s="176">
        <v>0</v>
      </c>
      <c r="J129" s="78">
        <v>0</v>
      </c>
      <c r="K129" s="176">
        <v>2</v>
      </c>
      <c r="L129" s="176">
        <v>1</v>
      </c>
      <c r="M129" s="78">
        <v>3</v>
      </c>
      <c r="N129" s="177">
        <v>0</v>
      </c>
      <c r="O129" s="177">
        <v>0</v>
      </c>
      <c r="P129" s="78">
        <v>0</v>
      </c>
      <c r="Q129" s="177">
        <v>0</v>
      </c>
      <c r="R129" s="177">
        <v>0</v>
      </c>
      <c r="S129" s="78">
        <v>0</v>
      </c>
      <c r="T129" s="176">
        <v>0</v>
      </c>
      <c r="U129" s="176">
        <v>0</v>
      </c>
      <c r="V129" s="78">
        <v>0</v>
      </c>
      <c r="W129" s="176">
        <v>0</v>
      </c>
      <c r="X129" s="176">
        <v>0</v>
      </c>
      <c r="Y129" s="78">
        <v>0</v>
      </c>
      <c r="Z129" s="78">
        <v>2</v>
      </c>
      <c r="AA129" s="78">
        <v>1</v>
      </c>
      <c r="AB129" s="78">
        <v>3</v>
      </c>
    </row>
    <row r="130" spans="1:28" ht="15.75">
      <c r="A130" s="175" t="s">
        <v>603</v>
      </c>
      <c r="B130" s="178">
        <v>0</v>
      </c>
      <c r="C130" s="178">
        <v>0</v>
      </c>
      <c r="D130" s="78">
        <v>0</v>
      </c>
      <c r="E130" s="178">
        <v>0</v>
      </c>
      <c r="F130" s="178">
        <v>0</v>
      </c>
      <c r="G130" s="78">
        <v>0</v>
      </c>
      <c r="H130" s="176">
        <v>0</v>
      </c>
      <c r="I130" s="176">
        <v>0</v>
      </c>
      <c r="J130" s="78">
        <v>0</v>
      </c>
      <c r="K130" s="176">
        <v>2</v>
      </c>
      <c r="L130" s="176">
        <v>0</v>
      </c>
      <c r="M130" s="78">
        <v>2</v>
      </c>
      <c r="N130" s="177">
        <v>0</v>
      </c>
      <c r="O130" s="177">
        <v>0</v>
      </c>
      <c r="P130" s="78">
        <v>0</v>
      </c>
      <c r="Q130" s="177">
        <v>1</v>
      </c>
      <c r="R130" s="177">
        <v>0</v>
      </c>
      <c r="S130" s="78">
        <v>1</v>
      </c>
      <c r="T130" s="176">
        <v>0</v>
      </c>
      <c r="U130" s="176">
        <v>0</v>
      </c>
      <c r="V130" s="78">
        <v>0</v>
      </c>
      <c r="W130" s="176">
        <v>0</v>
      </c>
      <c r="X130" s="176">
        <v>0</v>
      </c>
      <c r="Y130" s="78">
        <v>0</v>
      </c>
      <c r="Z130" s="78">
        <v>3</v>
      </c>
      <c r="AA130" s="78">
        <v>0</v>
      </c>
      <c r="AB130" s="78">
        <v>3</v>
      </c>
    </row>
    <row r="131" spans="1:28" ht="15.75">
      <c r="A131" s="175" t="s">
        <v>604</v>
      </c>
      <c r="B131" s="178">
        <v>0</v>
      </c>
      <c r="C131" s="178">
        <v>0</v>
      </c>
      <c r="D131" s="78">
        <v>0</v>
      </c>
      <c r="E131" s="178">
        <v>0</v>
      </c>
      <c r="F131" s="178">
        <v>0</v>
      </c>
      <c r="G131" s="78">
        <v>0</v>
      </c>
      <c r="H131" s="178">
        <v>3</v>
      </c>
      <c r="I131" s="178">
        <v>0</v>
      </c>
      <c r="J131" s="78">
        <v>3</v>
      </c>
      <c r="K131" s="178">
        <v>0</v>
      </c>
      <c r="L131" s="178">
        <v>0</v>
      </c>
      <c r="M131" s="78">
        <v>0</v>
      </c>
      <c r="N131" s="177">
        <v>0</v>
      </c>
      <c r="O131" s="177">
        <v>0</v>
      </c>
      <c r="P131" s="78">
        <v>0</v>
      </c>
      <c r="Q131" s="177">
        <v>0</v>
      </c>
      <c r="R131" s="177">
        <v>0</v>
      </c>
      <c r="S131" s="78">
        <v>0</v>
      </c>
      <c r="T131" s="178">
        <v>0</v>
      </c>
      <c r="U131" s="178">
        <v>0</v>
      </c>
      <c r="V131" s="78">
        <v>0</v>
      </c>
      <c r="W131" s="178">
        <v>0</v>
      </c>
      <c r="X131" s="178">
        <v>0</v>
      </c>
      <c r="Y131" s="78">
        <v>0</v>
      </c>
      <c r="Z131" s="78">
        <v>3</v>
      </c>
      <c r="AA131" s="78">
        <v>0</v>
      </c>
      <c r="AB131" s="78">
        <v>3</v>
      </c>
    </row>
    <row r="132" spans="1:28" ht="15.75">
      <c r="A132" s="175" t="s">
        <v>605</v>
      </c>
      <c r="B132" s="178">
        <v>0</v>
      </c>
      <c r="C132" s="178">
        <v>0</v>
      </c>
      <c r="D132" s="78">
        <v>0</v>
      </c>
      <c r="E132" s="178">
        <v>0</v>
      </c>
      <c r="F132" s="178">
        <v>0</v>
      </c>
      <c r="G132" s="78">
        <v>0</v>
      </c>
      <c r="H132" s="178">
        <v>1</v>
      </c>
      <c r="I132" s="178">
        <v>1</v>
      </c>
      <c r="J132" s="78">
        <v>2</v>
      </c>
      <c r="K132" s="178">
        <v>1</v>
      </c>
      <c r="L132" s="178">
        <v>0</v>
      </c>
      <c r="M132" s="78">
        <v>1</v>
      </c>
      <c r="N132" s="177">
        <v>0</v>
      </c>
      <c r="O132" s="177">
        <v>0</v>
      </c>
      <c r="P132" s="78">
        <v>0</v>
      </c>
      <c r="Q132" s="177">
        <v>0</v>
      </c>
      <c r="R132" s="177">
        <v>0</v>
      </c>
      <c r="S132" s="78">
        <v>0</v>
      </c>
      <c r="T132" s="178">
        <v>0</v>
      </c>
      <c r="U132" s="178">
        <v>0</v>
      </c>
      <c r="V132" s="78">
        <v>0</v>
      </c>
      <c r="W132" s="178">
        <v>0</v>
      </c>
      <c r="X132" s="178">
        <v>0</v>
      </c>
      <c r="Y132" s="78">
        <v>0</v>
      </c>
      <c r="Z132" s="78">
        <v>2</v>
      </c>
      <c r="AA132" s="78">
        <v>1</v>
      </c>
      <c r="AB132" s="78">
        <v>3</v>
      </c>
    </row>
    <row r="133" spans="1:28" ht="15.75">
      <c r="A133" s="175" t="s">
        <v>606</v>
      </c>
      <c r="B133" s="178">
        <v>0</v>
      </c>
      <c r="C133" s="178">
        <v>0</v>
      </c>
      <c r="D133" s="78">
        <v>0</v>
      </c>
      <c r="E133" s="178">
        <v>0</v>
      </c>
      <c r="F133" s="178">
        <v>0</v>
      </c>
      <c r="G133" s="78">
        <v>0</v>
      </c>
      <c r="H133" s="178">
        <v>1</v>
      </c>
      <c r="I133" s="178">
        <v>1</v>
      </c>
      <c r="J133" s="78">
        <v>2</v>
      </c>
      <c r="K133" s="178">
        <v>1</v>
      </c>
      <c r="L133" s="178">
        <v>0</v>
      </c>
      <c r="M133" s="78">
        <v>1</v>
      </c>
      <c r="N133" s="177">
        <v>0</v>
      </c>
      <c r="O133" s="177">
        <v>0</v>
      </c>
      <c r="P133" s="78">
        <v>0</v>
      </c>
      <c r="Q133" s="177">
        <v>0</v>
      </c>
      <c r="R133" s="177">
        <v>0</v>
      </c>
      <c r="S133" s="78">
        <v>0</v>
      </c>
      <c r="T133" s="178">
        <v>0</v>
      </c>
      <c r="U133" s="178">
        <v>0</v>
      </c>
      <c r="V133" s="78">
        <v>0</v>
      </c>
      <c r="W133" s="178">
        <v>0</v>
      </c>
      <c r="X133" s="178">
        <v>0</v>
      </c>
      <c r="Y133" s="78">
        <v>0</v>
      </c>
      <c r="Z133" s="78">
        <v>2</v>
      </c>
      <c r="AA133" s="78">
        <v>1</v>
      </c>
      <c r="AB133" s="78">
        <v>3</v>
      </c>
    </row>
    <row r="134" spans="1:28" ht="15.75">
      <c r="A134" s="175" t="s">
        <v>607</v>
      </c>
      <c r="B134" s="178">
        <v>0</v>
      </c>
      <c r="C134" s="178">
        <v>0</v>
      </c>
      <c r="D134" s="78">
        <v>0</v>
      </c>
      <c r="E134" s="178">
        <v>0</v>
      </c>
      <c r="F134" s="178">
        <v>0</v>
      </c>
      <c r="G134" s="78">
        <v>0</v>
      </c>
      <c r="H134" s="178">
        <v>0</v>
      </c>
      <c r="I134" s="178">
        <v>0</v>
      </c>
      <c r="J134" s="78">
        <v>0</v>
      </c>
      <c r="K134" s="178">
        <v>3</v>
      </c>
      <c r="L134" s="178">
        <v>0</v>
      </c>
      <c r="M134" s="78">
        <v>3</v>
      </c>
      <c r="N134" s="177">
        <v>0</v>
      </c>
      <c r="O134" s="177">
        <v>0</v>
      </c>
      <c r="P134" s="78">
        <v>0</v>
      </c>
      <c r="Q134" s="177">
        <v>0</v>
      </c>
      <c r="R134" s="177">
        <v>0</v>
      </c>
      <c r="S134" s="78">
        <v>0</v>
      </c>
      <c r="T134" s="178">
        <v>0</v>
      </c>
      <c r="U134" s="178">
        <v>0</v>
      </c>
      <c r="V134" s="78">
        <v>0</v>
      </c>
      <c r="W134" s="178">
        <v>0</v>
      </c>
      <c r="X134" s="178">
        <v>0</v>
      </c>
      <c r="Y134" s="78">
        <v>0</v>
      </c>
      <c r="Z134" s="78">
        <v>3</v>
      </c>
      <c r="AA134" s="78">
        <v>0</v>
      </c>
      <c r="AB134" s="78">
        <v>3</v>
      </c>
    </row>
    <row r="135" spans="1:28" ht="15.75">
      <c r="A135" s="175" t="s">
        <v>608</v>
      </c>
      <c r="B135" s="178">
        <v>0</v>
      </c>
      <c r="C135" s="178">
        <v>0</v>
      </c>
      <c r="D135" s="78">
        <v>0</v>
      </c>
      <c r="E135" s="178">
        <v>0</v>
      </c>
      <c r="F135" s="178">
        <v>0</v>
      </c>
      <c r="G135" s="78">
        <v>0</v>
      </c>
      <c r="H135" s="176">
        <v>2</v>
      </c>
      <c r="I135" s="176">
        <v>0</v>
      </c>
      <c r="J135" s="78">
        <v>2</v>
      </c>
      <c r="K135" s="176">
        <v>0</v>
      </c>
      <c r="L135" s="176">
        <v>0</v>
      </c>
      <c r="M135" s="78">
        <v>0</v>
      </c>
      <c r="N135" s="177">
        <v>0</v>
      </c>
      <c r="O135" s="177">
        <v>0</v>
      </c>
      <c r="P135" s="78">
        <v>0</v>
      </c>
      <c r="Q135" s="177">
        <v>0</v>
      </c>
      <c r="R135" s="177">
        <v>0</v>
      </c>
      <c r="S135" s="78">
        <v>0</v>
      </c>
      <c r="T135" s="176">
        <v>0</v>
      </c>
      <c r="U135" s="176">
        <v>0</v>
      </c>
      <c r="V135" s="78">
        <v>0</v>
      </c>
      <c r="W135" s="176">
        <v>0</v>
      </c>
      <c r="X135" s="176">
        <v>0</v>
      </c>
      <c r="Y135" s="78">
        <v>0</v>
      </c>
      <c r="Z135" s="78">
        <v>2</v>
      </c>
      <c r="AA135" s="78">
        <v>0</v>
      </c>
      <c r="AB135" s="78">
        <v>2</v>
      </c>
    </row>
    <row r="136" spans="1:28" ht="15.75">
      <c r="A136" s="175" t="s">
        <v>609</v>
      </c>
      <c r="B136" s="178">
        <v>0</v>
      </c>
      <c r="C136" s="178">
        <v>0</v>
      </c>
      <c r="D136" s="78">
        <v>0</v>
      </c>
      <c r="E136" s="178">
        <v>0</v>
      </c>
      <c r="F136" s="178">
        <v>0</v>
      </c>
      <c r="G136" s="78">
        <v>0</v>
      </c>
      <c r="H136" s="176">
        <v>0</v>
      </c>
      <c r="I136" s="176">
        <v>0</v>
      </c>
      <c r="J136" s="78">
        <v>0</v>
      </c>
      <c r="K136" s="176">
        <v>1</v>
      </c>
      <c r="L136" s="176">
        <v>1</v>
      </c>
      <c r="M136" s="78">
        <v>2</v>
      </c>
      <c r="N136" s="177">
        <v>0</v>
      </c>
      <c r="O136" s="177">
        <v>0</v>
      </c>
      <c r="P136" s="78">
        <v>0</v>
      </c>
      <c r="Q136" s="177">
        <v>0</v>
      </c>
      <c r="R136" s="177">
        <v>0</v>
      </c>
      <c r="S136" s="78">
        <v>0</v>
      </c>
      <c r="T136" s="176">
        <v>0</v>
      </c>
      <c r="U136" s="176">
        <v>0</v>
      </c>
      <c r="V136" s="78">
        <v>0</v>
      </c>
      <c r="W136" s="176">
        <v>0</v>
      </c>
      <c r="X136" s="176">
        <v>0</v>
      </c>
      <c r="Y136" s="78">
        <v>0</v>
      </c>
      <c r="Z136" s="78">
        <v>1</v>
      </c>
      <c r="AA136" s="78">
        <v>1</v>
      </c>
      <c r="AB136" s="78">
        <v>2</v>
      </c>
    </row>
    <row r="137" spans="1:28" ht="15.75">
      <c r="A137" s="175" t="s">
        <v>610</v>
      </c>
      <c r="B137" s="178">
        <v>0</v>
      </c>
      <c r="C137" s="178">
        <v>0</v>
      </c>
      <c r="D137" s="78">
        <v>0</v>
      </c>
      <c r="E137" s="178">
        <v>0</v>
      </c>
      <c r="F137" s="178">
        <v>0</v>
      </c>
      <c r="G137" s="78">
        <v>0</v>
      </c>
      <c r="H137" s="176">
        <v>0</v>
      </c>
      <c r="I137" s="176">
        <v>0</v>
      </c>
      <c r="J137" s="78">
        <v>0</v>
      </c>
      <c r="K137" s="176">
        <v>1</v>
      </c>
      <c r="L137" s="176">
        <v>1</v>
      </c>
      <c r="M137" s="78">
        <v>2</v>
      </c>
      <c r="N137" s="177">
        <v>0</v>
      </c>
      <c r="O137" s="177">
        <v>0</v>
      </c>
      <c r="P137" s="78">
        <v>0</v>
      </c>
      <c r="Q137" s="177">
        <v>0</v>
      </c>
      <c r="R137" s="177">
        <v>0</v>
      </c>
      <c r="S137" s="78">
        <v>0</v>
      </c>
      <c r="T137" s="176">
        <v>0</v>
      </c>
      <c r="U137" s="176">
        <v>0</v>
      </c>
      <c r="V137" s="78">
        <v>0</v>
      </c>
      <c r="W137" s="176">
        <v>0</v>
      </c>
      <c r="X137" s="176">
        <v>0</v>
      </c>
      <c r="Y137" s="78">
        <v>0</v>
      </c>
      <c r="Z137" s="78">
        <v>1</v>
      </c>
      <c r="AA137" s="78">
        <v>1</v>
      </c>
      <c r="AB137" s="78">
        <v>2</v>
      </c>
    </row>
    <row r="138" spans="1:28" ht="15.75">
      <c r="A138" s="175" t="s">
        <v>611</v>
      </c>
      <c r="B138" s="178">
        <v>0</v>
      </c>
      <c r="C138" s="178">
        <v>0</v>
      </c>
      <c r="D138" s="78">
        <v>0</v>
      </c>
      <c r="E138" s="178">
        <v>0</v>
      </c>
      <c r="F138" s="178">
        <v>0</v>
      </c>
      <c r="G138" s="78">
        <v>0</v>
      </c>
      <c r="H138" s="178">
        <v>0</v>
      </c>
      <c r="I138" s="178">
        <v>0</v>
      </c>
      <c r="J138" s="78">
        <v>0</v>
      </c>
      <c r="K138" s="178">
        <v>2</v>
      </c>
      <c r="L138" s="178">
        <v>0</v>
      </c>
      <c r="M138" s="78">
        <v>2</v>
      </c>
      <c r="N138" s="177">
        <v>0</v>
      </c>
      <c r="O138" s="177">
        <v>0</v>
      </c>
      <c r="P138" s="78">
        <v>0</v>
      </c>
      <c r="Q138" s="177">
        <v>0</v>
      </c>
      <c r="R138" s="177">
        <v>0</v>
      </c>
      <c r="S138" s="78">
        <v>0</v>
      </c>
      <c r="T138" s="178">
        <v>0</v>
      </c>
      <c r="U138" s="178">
        <v>0</v>
      </c>
      <c r="V138" s="78">
        <v>0</v>
      </c>
      <c r="W138" s="178">
        <v>0</v>
      </c>
      <c r="X138" s="178">
        <v>0</v>
      </c>
      <c r="Y138" s="78">
        <v>0</v>
      </c>
      <c r="Z138" s="78">
        <v>2</v>
      </c>
      <c r="AA138" s="78">
        <v>0</v>
      </c>
      <c r="AB138" s="78">
        <v>2</v>
      </c>
    </row>
    <row r="139" spans="1:28" ht="15.75">
      <c r="A139" s="175" t="s">
        <v>612</v>
      </c>
      <c r="B139" s="178">
        <v>0</v>
      </c>
      <c r="C139" s="178">
        <v>0</v>
      </c>
      <c r="D139" s="78">
        <v>0</v>
      </c>
      <c r="E139" s="178">
        <v>0</v>
      </c>
      <c r="F139" s="178">
        <v>0</v>
      </c>
      <c r="G139" s="78">
        <v>0</v>
      </c>
      <c r="H139" s="178">
        <v>0</v>
      </c>
      <c r="I139" s="178">
        <v>0</v>
      </c>
      <c r="J139" s="78">
        <v>0</v>
      </c>
      <c r="K139" s="178">
        <v>1</v>
      </c>
      <c r="L139" s="178">
        <v>0</v>
      </c>
      <c r="M139" s="78">
        <v>1</v>
      </c>
      <c r="N139" s="177">
        <v>0</v>
      </c>
      <c r="O139" s="177">
        <v>0</v>
      </c>
      <c r="P139" s="78">
        <v>0</v>
      </c>
      <c r="Q139" s="177">
        <v>0</v>
      </c>
      <c r="R139" s="177">
        <v>0</v>
      </c>
      <c r="S139" s="78">
        <v>0</v>
      </c>
      <c r="T139" s="178">
        <v>0</v>
      </c>
      <c r="U139" s="178">
        <v>0</v>
      </c>
      <c r="V139" s="78">
        <v>0</v>
      </c>
      <c r="W139" s="178">
        <v>0</v>
      </c>
      <c r="X139" s="178">
        <v>0</v>
      </c>
      <c r="Y139" s="78">
        <v>0</v>
      </c>
      <c r="Z139" s="78">
        <v>1</v>
      </c>
      <c r="AA139" s="78">
        <v>0</v>
      </c>
      <c r="AB139" s="78">
        <v>1</v>
      </c>
    </row>
    <row r="140" spans="1:28" ht="15.75">
      <c r="A140" s="175" t="s">
        <v>613</v>
      </c>
      <c r="B140" s="178">
        <v>0</v>
      </c>
      <c r="C140" s="178">
        <v>0</v>
      </c>
      <c r="D140" s="78">
        <v>0</v>
      </c>
      <c r="E140" s="178">
        <v>0</v>
      </c>
      <c r="F140" s="178">
        <v>0</v>
      </c>
      <c r="G140" s="78">
        <v>0</v>
      </c>
      <c r="H140" s="178">
        <v>0</v>
      </c>
      <c r="I140" s="178">
        <v>0</v>
      </c>
      <c r="J140" s="78">
        <v>0</v>
      </c>
      <c r="K140" s="178">
        <v>1</v>
      </c>
      <c r="L140" s="178">
        <v>0</v>
      </c>
      <c r="M140" s="78">
        <v>1</v>
      </c>
      <c r="N140" s="177">
        <v>0</v>
      </c>
      <c r="O140" s="177">
        <v>0</v>
      </c>
      <c r="P140" s="78">
        <v>0</v>
      </c>
      <c r="Q140" s="177">
        <v>0</v>
      </c>
      <c r="R140" s="177">
        <v>0</v>
      </c>
      <c r="S140" s="78">
        <v>0</v>
      </c>
      <c r="T140" s="178">
        <v>0</v>
      </c>
      <c r="U140" s="178">
        <v>0</v>
      </c>
      <c r="V140" s="78">
        <v>0</v>
      </c>
      <c r="W140" s="178">
        <v>0</v>
      </c>
      <c r="X140" s="178">
        <v>0</v>
      </c>
      <c r="Y140" s="78">
        <v>0</v>
      </c>
      <c r="Z140" s="78">
        <v>1</v>
      </c>
      <c r="AA140" s="78">
        <v>0</v>
      </c>
      <c r="AB140" s="78">
        <v>1</v>
      </c>
    </row>
    <row r="141" spans="1:28" ht="15.75">
      <c r="A141" s="175" t="s">
        <v>614</v>
      </c>
      <c r="B141" s="178">
        <v>0</v>
      </c>
      <c r="C141" s="178">
        <v>0</v>
      </c>
      <c r="D141" s="78">
        <v>0</v>
      </c>
      <c r="E141" s="178">
        <v>0</v>
      </c>
      <c r="F141" s="178">
        <v>0</v>
      </c>
      <c r="G141" s="78">
        <v>0</v>
      </c>
      <c r="H141" s="176">
        <v>0</v>
      </c>
      <c r="I141" s="176">
        <v>0</v>
      </c>
      <c r="J141" s="78">
        <v>0</v>
      </c>
      <c r="K141" s="176">
        <v>0</v>
      </c>
      <c r="L141" s="176">
        <v>1</v>
      </c>
      <c r="M141" s="78">
        <v>1</v>
      </c>
      <c r="N141" s="177">
        <v>0</v>
      </c>
      <c r="O141" s="177">
        <v>0</v>
      </c>
      <c r="P141" s="78">
        <v>0</v>
      </c>
      <c r="Q141" s="177">
        <v>0</v>
      </c>
      <c r="R141" s="177">
        <v>0</v>
      </c>
      <c r="S141" s="78">
        <v>0</v>
      </c>
      <c r="T141" s="176">
        <v>0</v>
      </c>
      <c r="U141" s="176">
        <v>0</v>
      </c>
      <c r="V141" s="78">
        <v>0</v>
      </c>
      <c r="W141" s="176">
        <v>0</v>
      </c>
      <c r="X141" s="176">
        <v>0</v>
      </c>
      <c r="Y141" s="78">
        <v>0</v>
      </c>
      <c r="Z141" s="78">
        <v>0</v>
      </c>
      <c r="AA141" s="78">
        <v>1</v>
      </c>
      <c r="AB141" s="78">
        <v>1</v>
      </c>
    </row>
    <row r="142" spans="1:28" ht="15.75">
      <c r="A142" s="175" t="s">
        <v>615</v>
      </c>
      <c r="B142" s="178">
        <v>0</v>
      </c>
      <c r="C142" s="178">
        <v>0</v>
      </c>
      <c r="D142" s="78">
        <v>0</v>
      </c>
      <c r="E142" s="178">
        <v>0</v>
      </c>
      <c r="F142" s="178">
        <v>0</v>
      </c>
      <c r="G142" s="78">
        <v>0</v>
      </c>
      <c r="H142" s="178">
        <v>0</v>
      </c>
      <c r="I142" s="178">
        <v>0</v>
      </c>
      <c r="J142" s="78">
        <v>0</v>
      </c>
      <c r="K142" s="178">
        <v>1</v>
      </c>
      <c r="L142" s="178">
        <v>0</v>
      </c>
      <c r="M142" s="78">
        <v>1</v>
      </c>
      <c r="N142" s="177">
        <v>0</v>
      </c>
      <c r="O142" s="177">
        <v>0</v>
      </c>
      <c r="P142" s="78">
        <v>0</v>
      </c>
      <c r="Q142" s="177">
        <v>0</v>
      </c>
      <c r="R142" s="177">
        <v>0</v>
      </c>
      <c r="S142" s="78">
        <v>0</v>
      </c>
      <c r="T142" s="178">
        <v>0</v>
      </c>
      <c r="U142" s="178">
        <v>0</v>
      </c>
      <c r="V142" s="78">
        <v>0</v>
      </c>
      <c r="W142" s="178">
        <v>0</v>
      </c>
      <c r="X142" s="178">
        <v>0</v>
      </c>
      <c r="Y142" s="78">
        <v>0</v>
      </c>
      <c r="Z142" s="78">
        <v>1</v>
      </c>
      <c r="AA142" s="78">
        <v>0</v>
      </c>
      <c r="AB142" s="78">
        <v>1</v>
      </c>
    </row>
    <row r="143" spans="1:28" ht="15.75">
      <c r="A143" s="175" t="s">
        <v>616</v>
      </c>
      <c r="B143" s="178">
        <v>0</v>
      </c>
      <c r="C143" s="178">
        <v>0</v>
      </c>
      <c r="D143" s="78">
        <v>0</v>
      </c>
      <c r="E143" s="178">
        <v>0</v>
      </c>
      <c r="F143" s="178">
        <v>0</v>
      </c>
      <c r="G143" s="78">
        <v>0</v>
      </c>
      <c r="H143" s="178">
        <v>0</v>
      </c>
      <c r="I143" s="178">
        <v>1</v>
      </c>
      <c r="J143" s="78">
        <v>1</v>
      </c>
      <c r="K143" s="178">
        <v>0</v>
      </c>
      <c r="L143" s="178">
        <v>0</v>
      </c>
      <c r="M143" s="78">
        <v>0</v>
      </c>
      <c r="N143" s="177">
        <v>0</v>
      </c>
      <c r="O143" s="177">
        <v>0</v>
      </c>
      <c r="P143" s="78">
        <v>0</v>
      </c>
      <c r="Q143" s="177">
        <v>0</v>
      </c>
      <c r="R143" s="177">
        <v>0</v>
      </c>
      <c r="S143" s="78">
        <v>0</v>
      </c>
      <c r="T143" s="178">
        <v>0</v>
      </c>
      <c r="U143" s="178">
        <v>0</v>
      </c>
      <c r="V143" s="78">
        <v>0</v>
      </c>
      <c r="W143" s="178">
        <v>0</v>
      </c>
      <c r="X143" s="178">
        <v>0</v>
      </c>
      <c r="Y143" s="78">
        <v>0</v>
      </c>
      <c r="Z143" s="78">
        <v>0</v>
      </c>
      <c r="AA143" s="78">
        <v>1</v>
      </c>
      <c r="AB143" s="78">
        <v>1</v>
      </c>
    </row>
    <row r="144" spans="1:28" ht="15.75">
      <c r="A144" s="175" t="s">
        <v>617</v>
      </c>
      <c r="B144" s="178">
        <v>0</v>
      </c>
      <c r="C144" s="178">
        <v>0</v>
      </c>
      <c r="D144" s="78">
        <v>0</v>
      </c>
      <c r="E144" s="178">
        <v>0</v>
      </c>
      <c r="F144" s="178">
        <v>0</v>
      </c>
      <c r="G144" s="78">
        <v>0</v>
      </c>
      <c r="H144" s="178">
        <v>0</v>
      </c>
      <c r="I144" s="178">
        <v>0</v>
      </c>
      <c r="J144" s="78">
        <v>0</v>
      </c>
      <c r="K144" s="178">
        <v>1</v>
      </c>
      <c r="L144" s="178">
        <v>0</v>
      </c>
      <c r="M144" s="78">
        <v>1</v>
      </c>
      <c r="N144" s="177">
        <v>0</v>
      </c>
      <c r="O144" s="177">
        <v>0</v>
      </c>
      <c r="P144" s="78">
        <v>0</v>
      </c>
      <c r="Q144" s="177">
        <v>0</v>
      </c>
      <c r="R144" s="177">
        <v>0</v>
      </c>
      <c r="S144" s="78">
        <v>0</v>
      </c>
      <c r="T144" s="178">
        <v>0</v>
      </c>
      <c r="U144" s="178">
        <v>0</v>
      </c>
      <c r="V144" s="78">
        <v>0</v>
      </c>
      <c r="W144" s="178">
        <v>0</v>
      </c>
      <c r="X144" s="178">
        <v>0</v>
      </c>
      <c r="Y144" s="78">
        <v>0</v>
      </c>
      <c r="Z144" s="78">
        <v>1</v>
      </c>
      <c r="AA144" s="78">
        <v>0</v>
      </c>
      <c r="AB144" s="78">
        <v>1</v>
      </c>
    </row>
    <row r="145" spans="1:28" ht="15.75">
      <c r="A145" s="175" t="s">
        <v>618</v>
      </c>
      <c r="B145" s="178">
        <v>0</v>
      </c>
      <c r="C145" s="178">
        <v>0</v>
      </c>
      <c r="D145" s="78">
        <v>0</v>
      </c>
      <c r="E145" s="178">
        <v>0</v>
      </c>
      <c r="F145" s="178">
        <v>0</v>
      </c>
      <c r="G145" s="78">
        <v>0</v>
      </c>
      <c r="H145" s="178">
        <v>0</v>
      </c>
      <c r="I145" s="178">
        <v>0</v>
      </c>
      <c r="J145" s="78">
        <v>0</v>
      </c>
      <c r="K145" s="178">
        <v>0</v>
      </c>
      <c r="L145" s="178">
        <v>1</v>
      </c>
      <c r="M145" s="78">
        <v>1</v>
      </c>
      <c r="N145" s="177">
        <v>0</v>
      </c>
      <c r="O145" s="177">
        <v>0</v>
      </c>
      <c r="P145" s="78">
        <v>0</v>
      </c>
      <c r="Q145" s="177">
        <v>0</v>
      </c>
      <c r="R145" s="177">
        <v>0</v>
      </c>
      <c r="S145" s="78">
        <v>0</v>
      </c>
      <c r="T145" s="178">
        <v>0</v>
      </c>
      <c r="U145" s="178">
        <v>0</v>
      </c>
      <c r="V145" s="78">
        <v>0</v>
      </c>
      <c r="W145" s="178">
        <v>0</v>
      </c>
      <c r="X145" s="178">
        <v>0</v>
      </c>
      <c r="Y145" s="78">
        <v>0</v>
      </c>
      <c r="Z145" s="78">
        <v>0</v>
      </c>
      <c r="AA145" s="78">
        <v>1</v>
      </c>
      <c r="AB145" s="78">
        <v>1</v>
      </c>
    </row>
    <row r="146" spans="1:28" ht="15.75">
      <c r="A146" s="175" t="s">
        <v>619</v>
      </c>
      <c r="B146" s="178">
        <v>0</v>
      </c>
      <c r="C146" s="178">
        <v>0</v>
      </c>
      <c r="D146" s="78">
        <v>0</v>
      </c>
      <c r="E146" s="178">
        <v>0</v>
      </c>
      <c r="F146" s="178">
        <v>0</v>
      </c>
      <c r="G146" s="78">
        <v>0</v>
      </c>
      <c r="H146" s="178">
        <v>0</v>
      </c>
      <c r="I146" s="178">
        <v>0</v>
      </c>
      <c r="J146" s="78">
        <v>0</v>
      </c>
      <c r="K146" s="178">
        <v>0</v>
      </c>
      <c r="L146" s="178">
        <v>1</v>
      </c>
      <c r="M146" s="78">
        <v>1</v>
      </c>
      <c r="N146" s="177">
        <v>0</v>
      </c>
      <c r="O146" s="177">
        <v>0</v>
      </c>
      <c r="P146" s="78">
        <v>0</v>
      </c>
      <c r="Q146" s="177">
        <v>0</v>
      </c>
      <c r="R146" s="177">
        <v>0</v>
      </c>
      <c r="S146" s="78">
        <v>0</v>
      </c>
      <c r="T146" s="178">
        <v>0</v>
      </c>
      <c r="U146" s="178">
        <v>0</v>
      </c>
      <c r="V146" s="78">
        <v>0</v>
      </c>
      <c r="W146" s="178">
        <v>0</v>
      </c>
      <c r="X146" s="178">
        <v>0</v>
      </c>
      <c r="Y146" s="78">
        <v>0</v>
      </c>
      <c r="Z146" s="78">
        <v>0</v>
      </c>
      <c r="AA146" s="78">
        <v>1</v>
      </c>
      <c r="AB146" s="78">
        <v>1</v>
      </c>
    </row>
    <row r="147" spans="1:28" ht="28.5">
      <c r="A147" s="175" t="s">
        <v>620</v>
      </c>
      <c r="B147" s="178">
        <v>0</v>
      </c>
      <c r="C147" s="178">
        <v>0</v>
      </c>
      <c r="D147" s="78">
        <v>0</v>
      </c>
      <c r="E147" s="178">
        <v>0</v>
      </c>
      <c r="F147" s="178">
        <v>0</v>
      </c>
      <c r="G147" s="78">
        <v>0</v>
      </c>
      <c r="H147" s="178">
        <v>0</v>
      </c>
      <c r="I147" s="178">
        <v>1</v>
      </c>
      <c r="J147" s="78">
        <v>1</v>
      </c>
      <c r="K147" s="178">
        <v>0</v>
      </c>
      <c r="L147" s="178">
        <v>0</v>
      </c>
      <c r="M147" s="78">
        <v>0</v>
      </c>
      <c r="N147" s="177">
        <v>0</v>
      </c>
      <c r="O147" s="177">
        <v>0</v>
      </c>
      <c r="P147" s="78">
        <v>0</v>
      </c>
      <c r="Q147" s="177">
        <v>0</v>
      </c>
      <c r="R147" s="177">
        <v>0</v>
      </c>
      <c r="S147" s="78">
        <v>0</v>
      </c>
      <c r="T147" s="178">
        <v>0</v>
      </c>
      <c r="U147" s="178">
        <v>0</v>
      </c>
      <c r="V147" s="78">
        <v>0</v>
      </c>
      <c r="W147" s="178">
        <v>0</v>
      </c>
      <c r="X147" s="178">
        <v>0</v>
      </c>
      <c r="Y147" s="78">
        <v>0</v>
      </c>
      <c r="Z147" s="78">
        <v>0</v>
      </c>
      <c r="AA147" s="78">
        <v>1</v>
      </c>
      <c r="AB147" s="78">
        <v>1</v>
      </c>
    </row>
    <row r="148" spans="1:28" ht="15.75">
      <c r="A148" s="175" t="s">
        <v>621</v>
      </c>
      <c r="B148" s="178">
        <v>0</v>
      </c>
      <c r="C148" s="178">
        <v>0</v>
      </c>
      <c r="D148" s="78">
        <v>0</v>
      </c>
      <c r="E148" s="178">
        <v>0</v>
      </c>
      <c r="F148" s="178">
        <v>0</v>
      </c>
      <c r="G148" s="78">
        <v>0</v>
      </c>
      <c r="H148" s="178">
        <v>0</v>
      </c>
      <c r="I148" s="178">
        <v>0</v>
      </c>
      <c r="J148" s="78">
        <v>0</v>
      </c>
      <c r="K148" s="178">
        <v>0</v>
      </c>
      <c r="L148" s="178">
        <v>0</v>
      </c>
      <c r="M148" s="78">
        <v>0</v>
      </c>
      <c r="N148" s="177">
        <v>0</v>
      </c>
      <c r="O148" s="177">
        <v>1</v>
      </c>
      <c r="P148" s="78">
        <v>1</v>
      </c>
      <c r="Q148" s="177">
        <v>0</v>
      </c>
      <c r="R148" s="177">
        <v>0</v>
      </c>
      <c r="S148" s="78">
        <v>0</v>
      </c>
      <c r="T148" s="178">
        <v>0</v>
      </c>
      <c r="U148" s="178">
        <v>0</v>
      </c>
      <c r="V148" s="78">
        <v>0</v>
      </c>
      <c r="W148" s="178">
        <v>0</v>
      </c>
      <c r="X148" s="178">
        <v>0</v>
      </c>
      <c r="Y148" s="78">
        <v>0</v>
      </c>
      <c r="Z148" s="78">
        <v>0</v>
      </c>
      <c r="AA148" s="78">
        <v>1</v>
      </c>
      <c r="AB148" s="78">
        <v>1</v>
      </c>
    </row>
    <row r="149" spans="1:28" ht="15.75">
      <c r="A149" s="175" t="s">
        <v>622</v>
      </c>
      <c r="B149" s="178">
        <v>0</v>
      </c>
      <c r="C149" s="178">
        <v>0</v>
      </c>
      <c r="D149" s="78">
        <v>0</v>
      </c>
      <c r="E149" s="178">
        <v>0</v>
      </c>
      <c r="F149" s="178">
        <v>0</v>
      </c>
      <c r="G149" s="78">
        <v>0</v>
      </c>
      <c r="H149" s="176">
        <v>0</v>
      </c>
      <c r="I149" s="176">
        <v>0</v>
      </c>
      <c r="J149" s="78">
        <v>0</v>
      </c>
      <c r="K149" s="176">
        <v>0</v>
      </c>
      <c r="L149" s="176">
        <v>0</v>
      </c>
      <c r="M149" s="78">
        <v>0</v>
      </c>
      <c r="N149" s="177">
        <v>0</v>
      </c>
      <c r="O149" s="177">
        <v>0</v>
      </c>
      <c r="P149" s="78">
        <v>0</v>
      </c>
      <c r="Q149" s="177">
        <v>0</v>
      </c>
      <c r="R149" s="177">
        <v>0</v>
      </c>
      <c r="S149" s="78">
        <v>0</v>
      </c>
      <c r="T149" s="176">
        <v>0</v>
      </c>
      <c r="U149" s="176">
        <v>1</v>
      </c>
      <c r="V149" s="78">
        <v>1</v>
      </c>
      <c r="W149" s="176">
        <v>0</v>
      </c>
      <c r="X149" s="176">
        <v>0</v>
      </c>
      <c r="Y149" s="78">
        <v>0</v>
      </c>
      <c r="Z149" s="78">
        <v>0</v>
      </c>
      <c r="AA149" s="78">
        <v>1</v>
      </c>
      <c r="AB149" s="78">
        <v>1</v>
      </c>
    </row>
    <row r="150" spans="1:28" ht="15.75">
      <c r="A150" s="175" t="s">
        <v>623</v>
      </c>
      <c r="B150" s="178">
        <v>0</v>
      </c>
      <c r="C150" s="178">
        <v>0</v>
      </c>
      <c r="D150" s="78">
        <v>0</v>
      </c>
      <c r="E150" s="178">
        <v>0</v>
      </c>
      <c r="F150" s="178">
        <v>0</v>
      </c>
      <c r="G150" s="78">
        <v>0</v>
      </c>
      <c r="H150" s="178">
        <v>0</v>
      </c>
      <c r="I150" s="178">
        <v>0</v>
      </c>
      <c r="J150" s="78">
        <v>0</v>
      </c>
      <c r="K150" s="178">
        <v>0</v>
      </c>
      <c r="L150" s="178">
        <v>1</v>
      </c>
      <c r="M150" s="78">
        <v>1</v>
      </c>
      <c r="N150" s="177">
        <v>0</v>
      </c>
      <c r="O150" s="177">
        <v>0</v>
      </c>
      <c r="P150" s="78">
        <v>0</v>
      </c>
      <c r="Q150" s="177">
        <v>0</v>
      </c>
      <c r="R150" s="177">
        <v>0</v>
      </c>
      <c r="S150" s="78">
        <v>0</v>
      </c>
      <c r="T150" s="178">
        <v>0</v>
      </c>
      <c r="U150" s="178">
        <v>0</v>
      </c>
      <c r="V150" s="78">
        <v>0</v>
      </c>
      <c r="W150" s="178">
        <v>0</v>
      </c>
      <c r="X150" s="178">
        <v>0</v>
      </c>
      <c r="Y150" s="78">
        <v>0</v>
      </c>
      <c r="Z150" s="78">
        <v>0</v>
      </c>
      <c r="AA150" s="78">
        <v>1</v>
      </c>
      <c r="AB150" s="78">
        <v>1</v>
      </c>
    </row>
    <row r="151" spans="1:28" ht="15.75">
      <c r="A151" s="175" t="s">
        <v>624</v>
      </c>
      <c r="B151" s="178">
        <v>0</v>
      </c>
      <c r="C151" s="178">
        <v>0</v>
      </c>
      <c r="D151" s="78">
        <v>0</v>
      </c>
      <c r="E151" s="178">
        <v>0</v>
      </c>
      <c r="F151" s="178">
        <v>0</v>
      </c>
      <c r="G151" s="78">
        <v>0</v>
      </c>
      <c r="H151" s="178">
        <v>0</v>
      </c>
      <c r="I151" s="178">
        <v>0</v>
      </c>
      <c r="J151" s="78">
        <v>0</v>
      </c>
      <c r="K151" s="178">
        <v>1</v>
      </c>
      <c r="L151" s="178">
        <v>0</v>
      </c>
      <c r="M151" s="78">
        <v>1</v>
      </c>
      <c r="N151" s="177">
        <v>0</v>
      </c>
      <c r="O151" s="177">
        <v>0</v>
      </c>
      <c r="P151" s="78">
        <v>0</v>
      </c>
      <c r="Q151" s="177">
        <v>0</v>
      </c>
      <c r="R151" s="177">
        <v>0</v>
      </c>
      <c r="S151" s="78">
        <v>0</v>
      </c>
      <c r="T151" s="178">
        <v>0</v>
      </c>
      <c r="U151" s="178">
        <v>0</v>
      </c>
      <c r="V151" s="78">
        <v>0</v>
      </c>
      <c r="W151" s="178">
        <v>0</v>
      </c>
      <c r="X151" s="178">
        <v>0</v>
      </c>
      <c r="Y151" s="78">
        <v>0</v>
      </c>
      <c r="Z151" s="78">
        <v>1</v>
      </c>
      <c r="AA151" s="78">
        <v>0</v>
      </c>
      <c r="AB151" s="78">
        <v>1</v>
      </c>
    </row>
    <row r="152" spans="1:28" ht="15.75">
      <c r="A152" s="175" t="s">
        <v>625</v>
      </c>
      <c r="B152" s="178">
        <v>0</v>
      </c>
      <c r="C152" s="178">
        <v>0</v>
      </c>
      <c r="D152" s="78">
        <v>0</v>
      </c>
      <c r="E152" s="178">
        <v>0</v>
      </c>
      <c r="F152" s="178">
        <v>0</v>
      </c>
      <c r="G152" s="78">
        <v>0</v>
      </c>
      <c r="H152" s="178">
        <v>0</v>
      </c>
      <c r="I152" s="178">
        <v>1</v>
      </c>
      <c r="J152" s="78">
        <v>1</v>
      </c>
      <c r="K152" s="178">
        <v>0</v>
      </c>
      <c r="L152" s="178">
        <v>0</v>
      </c>
      <c r="M152" s="78">
        <v>0</v>
      </c>
      <c r="N152" s="177">
        <v>0</v>
      </c>
      <c r="O152" s="177">
        <v>0</v>
      </c>
      <c r="P152" s="78">
        <v>0</v>
      </c>
      <c r="Q152" s="177">
        <v>0</v>
      </c>
      <c r="R152" s="177">
        <v>0</v>
      </c>
      <c r="S152" s="78">
        <v>0</v>
      </c>
      <c r="T152" s="178">
        <v>0</v>
      </c>
      <c r="U152" s="178">
        <v>0</v>
      </c>
      <c r="V152" s="78">
        <v>0</v>
      </c>
      <c r="W152" s="178">
        <v>0</v>
      </c>
      <c r="X152" s="178">
        <v>0</v>
      </c>
      <c r="Y152" s="78">
        <v>0</v>
      </c>
      <c r="Z152" s="78">
        <v>0</v>
      </c>
      <c r="AA152" s="78">
        <v>1</v>
      </c>
      <c r="AB152" s="78">
        <v>1</v>
      </c>
    </row>
    <row r="153" spans="1:28" ht="15.75">
      <c r="A153" s="175" t="s">
        <v>626</v>
      </c>
      <c r="B153" s="178">
        <v>0</v>
      </c>
      <c r="C153" s="178">
        <v>0</v>
      </c>
      <c r="D153" s="78">
        <v>0</v>
      </c>
      <c r="E153" s="178">
        <v>0</v>
      </c>
      <c r="F153" s="178">
        <v>0</v>
      </c>
      <c r="G153" s="78">
        <v>0</v>
      </c>
      <c r="H153" s="178">
        <v>1</v>
      </c>
      <c r="I153" s="178">
        <v>0</v>
      </c>
      <c r="J153" s="78">
        <v>1</v>
      </c>
      <c r="K153" s="178">
        <v>0</v>
      </c>
      <c r="L153" s="178">
        <v>0</v>
      </c>
      <c r="M153" s="78">
        <v>0</v>
      </c>
      <c r="N153" s="177">
        <v>0</v>
      </c>
      <c r="O153" s="177">
        <v>0</v>
      </c>
      <c r="P153" s="78">
        <v>0</v>
      </c>
      <c r="Q153" s="177">
        <v>0</v>
      </c>
      <c r="R153" s="177">
        <v>0</v>
      </c>
      <c r="S153" s="78">
        <v>0</v>
      </c>
      <c r="T153" s="178">
        <v>0</v>
      </c>
      <c r="U153" s="178">
        <v>0</v>
      </c>
      <c r="V153" s="78">
        <v>0</v>
      </c>
      <c r="W153" s="178">
        <v>0</v>
      </c>
      <c r="X153" s="178">
        <v>0</v>
      </c>
      <c r="Y153" s="78">
        <v>0</v>
      </c>
      <c r="Z153" s="78">
        <v>1</v>
      </c>
      <c r="AA153" s="78">
        <v>0</v>
      </c>
      <c r="AB153" s="78">
        <v>1</v>
      </c>
    </row>
    <row r="154" spans="1:28" ht="42.75">
      <c r="A154" s="175" t="s">
        <v>627</v>
      </c>
      <c r="B154" s="178">
        <v>0</v>
      </c>
      <c r="C154" s="178">
        <v>0</v>
      </c>
      <c r="D154" s="78">
        <v>0</v>
      </c>
      <c r="E154" s="178">
        <v>0</v>
      </c>
      <c r="F154" s="178">
        <v>0</v>
      </c>
      <c r="G154" s="78">
        <v>0</v>
      </c>
      <c r="H154" s="178">
        <v>0</v>
      </c>
      <c r="I154" s="178">
        <v>0</v>
      </c>
      <c r="J154" s="78">
        <v>0</v>
      </c>
      <c r="K154" s="178">
        <v>0</v>
      </c>
      <c r="L154" s="178">
        <v>1</v>
      </c>
      <c r="M154" s="78">
        <v>1</v>
      </c>
      <c r="N154" s="177">
        <v>0</v>
      </c>
      <c r="O154" s="177">
        <v>0</v>
      </c>
      <c r="P154" s="78">
        <v>0</v>
      </c>
      <c r="Q154" s="177">
        <v>0</v>
      </c>
      <c r="R154" s="177">
        <v>0</v>
      </c>
      <c r="S154" s="78">
        <v>0</v>
      </c>
      <c r="T154" s="178">
        <v>0</v>
      </c>
      <c r="U154" s="178">
        <v>0</v>
      </c>
      <c r="V154" s="78">
        <v>0</v>
      </c>
      <c r="W154" s="178">
        <v>0</v>
      </c>
      <c r="X154" s="178">
        <v>0</v>
      </c>
      <c r="Y154" s="78">
        <v>0</v>
      </c>
      <c r="Z154" s="78">
        <v>0</v>
      </c>
      <c r="AA154" s="78">
        <v>1</v>
      </c>
      <c r="AB154" s="78">
        <v>1</v>
      </c>
    </row>
    <row r="155" spans="1:28" ht="15.75">
      <c r="A155" s="175" t="s">
        <v>628</v>
      </c>
      <c r="B155" s="178">
        <v>0</v>
      </c>
      <c r="C155" s="178">
        <v>0</v>
      </c>
      <c r="D155" s="78">
        <v>0</v>
      </c>
      <c r="E155" s="178">
        <v>0</v>
      </c>
      <c r="F155" s="178">
        <v>0</v>
      </c>
      <c r="G155" s="78">
        <v>0</v>
      </c>
      <c r="H155" s="178">
        <v>0</v>
      </c>
      <c r="I155" s="178">
        <v>0</v>
      </c>
      <c r="J155" s="78">
        <v>0</v>
      </c>
      <c r="K155" s="178">
        <v>1</v>
      </c>
      <c r="L155" s="178">
        <v>0</v>
      </c>
      <c r="M155" s="78">
        <v>1</v>
      </c>
      <c r="N155" s="177">
        <v>0</v>
      </c>
      <c r="O155" s="177">
        <v>0</v>
      </c>
      <c r="P155" s="78">
        <v>0</v>
      </c>
      <c r="Q155" s="177">
        <v>0</v>
      </c>
      <c r="R155" s="177">
        <v>0</v>
      </c>
      <c r="S155" s="78">
        <v>0</v>
      </c>
      <c r="T155" s="178">
        <v>0</v>
      </c>
      <c r="U155" s="178">
        <v>0</v>
      </c>
      <c r="V155" s="78">
        <v>0</v>
      </c>
      <c r="W155" s="178">
        <v>0</v>
      </c>
      <c r="X155" s="178">
        <v>0</v>
      </c>
      <c r="Y155" s="78">
        <v>0</v>
      </c>
      <c r="Z155" s="78">
        <v>1</v>
      </c>
      <c r="AA155" s="78">
        <v>0</v>
      </c>
      <c r="AB155" s="78">
        <v>1</v>
      </c>
    </row>
    <row r="156" spans="1:28" ht="15.75">
      <c r="A156" s="175" t="s">
        <v>629</v>
      </c>
      <c r="B156" s="178">
        <v>0</v>
      </c>
      <c r="C156" s="178">
        <v>0</v>
      </c>
      <c r="D156" s="78">
        <v>0</v>
      </c>
      <c r="E156" s="178">
        <v>0</v>
      </c>
      <c r="F156" s="178">
        <v>0</v>
      </c>
      <c r="G156" s="78">
        <v>0</v>
      </c>
      <c r="H156" s="178">
        <v>0</v>
      </c>
      <c r="I156" s="178">
        <v>0</v>
      </c>
      <c r="J156" s="78">
        <v>0</v>
      </c>
      <c r="K156" s="178">
        <v>1</v>
      </c>
      <c r="L156" s="178">
        <v>0</v>
      </c>
      <c r="M156" s="78">
        <v>1</v>
      </c>
      <c r="N156" s="177">
        <v>0</v>
      </c>
      <c r="O156" s="177">
        <v>0</v>
      </c>
      <c r="P156" s="78">
        <v>0</v>
      </c>
      <c r="Q156" s="177">
        <v>0</v>
      </c>
      <c r="R156" s="177">
        <v>0</v>
      </c>
      <c r="S156" s="78">
        <v>0</v>
      </c>
      <c r="T156" s="178">
        <v>0</v>
      </c>
      <c r="U156" s="178">
        <v>0</v>
      </c>
      <c r="V156" s="78">
        <v>0</v>
      </c>
      <c r="W156" s="178">
        <v>0</v>
      </c>
      <c r="X156" s="178">
        <v>0</v>
      </c>
      <c r="Y156" s="78">
        <v>0</v>
      </c>
      <c r="Z156" s="78">
        <v>1</v>
      </c>
      <c r="AA156" s="78">
        <v>0</v>
      </c>
      <c r="AB156" s="78">
        <v>1</v>
      </c>
    </row>
    <row r="157" spans="1:28" ht="15.75">
      <c r="A157" s="175" t="s">
        <v>630</v>
      </c>
      <c r="B157" s="178">
        <v>0</v>
      </c>
      <c r="C157" s="178">
        <v>0</v>
      </c>
      <c r="D157" s="78">
        <v>0</v>
      </c>
      <c r="E157" s="178">
        <v>0</v>
      </c>
      <c r="F157" s="178">
        <v>0</v>
      </c>
      <c r="G157" s="78">
        <v>0</v>
      </c>
      <c r="H157" s="178">
        <v>0</v>
      </c>
      <c r="I157" s="178">
        <v>0</v>
      </c>
      <c r="J157" s="78">
        <v>0</v>
      </c>
      <c r="K157" s="178">
        <v>0</v>
      </c>
      <c r="L157" s="178">
        <v>1</v>
      </c>
      <c r="M157" s="78">
        <v>1</v>
      </c>
      <c r="N157" s="177">
        <v>0</v>
      </c>
      <c r="O157" s="177">
        <v>0</v>
      </c>
      <c r="P157" s="78">
        <v>0</v>
      </c>
      <c r="Q157" s="177">
        <v>0</v>
      </c>
      <c r="R157" s="177">
        <v>0</v>
      </c>
      <c r="S157" s="78">
        <v>0</v>
      </c>
      <c r="T157" s="178">
        <v>0</v>
      </c>
      <c r="U157" s="178">
        <v>0</v>
      </c>
      <c r="V157" s="78">
        <v>0</v>
      </c>
      <c r="W157" s="178">
        <v>0</v>
      </c>
      <c r="X157" s="178">
        <v>0</v>
      </c>
      <c r="Y157" s="78">
        <v>0</v>
      </c>
      <c r="Z157" s="78">
        <v>0</v>
      </c>
      <c r="AA157" s="78">
        <v>1</v>
      </c>
      <c r="AB157" s="78">
        <v>1</v>
      </c>
    </row>
    <row r="158" spans="1:28" ht="15.75">
      <c r="A158" s="175" t="s">
        <v>631</v>
      </c>
      <c r="B158" s="178">
        <v>0</v>
      </c>
      <c r="C158" s="178">
        <v>0</v>
      </c>
      <c r="D158" s="78">
        <v>0</v>
      </c>
      <c r="E158" s="178">
        <v>0</v>
      </c>
      <c r="F158" s="178">
        <v>0</v>
      </c>
      <c r="G158" s="78">
        <v>0</v>
      </c>
      <c r="H158" s="178">
        <v>0</v>
      </c>
      <c r="I158" s="178">
        <v>0</v>
      </c>
      <c r="J158" s="78">
        <v>0</v>
      </c>
      <c r="K158" s="178">
        <v>0</v>
      </c>
      <c r="L158" s="178">
        <v>1</v>
      </c>
      <c r="M158" s="78">
        <v>1</v>
      </c>
      <c r="N158" s="177">
        <v>0</v>
      </c>
      <c r="O158" s="177">
        <v>0</v>
      </c>
      <c r="P158" s="78">
        <v>0</v>
      </c>
      <c r="Q158" s="177">
        <v>0</v>
      </c>
      <c r="R158" s="177">
        <v>0</v>
      </c>
      <c r="S158" s="78">
        <v>0</v>
      </c>
      <c r="T158" s="178">
        <v>0</v>
      </c>
      <c r="U158" s="178">
        <v>0</v>
      </c>
      <c r="V158" s="78">
        <v>0</v>
      </c>
      <c r="W158" s="178">
        <v>0</v>
      </c>
      <c r="X158" s="178">
        <v>0</v>
      </c>
      <c r="Y158" s="78">
        <v>0</v>
      </c>
      <c r="Z158" s="78">
        <v>0</v>
      </c>
      <c r="AA158" s="78">
        <v>1</v>
      </c>
      <c r="AB158" s="78">
        <v>1</v>
      </c>
    </row>
    <row r="159" spans="1:28" ht="15.75">
      <c r="A159" s="175" t="s">
        <v>632</v>
      </c>
      <c r="B159" s="178">
        <v>0</v>
      </c>
      <c r="C159" s="178">
        <v>0</v>
      </c>
      <c r="D159" s="78">
        <v>0</v>
      </c>
      <c r="E159" s="178">
        <v>0</v>
      </c>
      <c r="F159" s="178">
        <v>0</v>
      </c>
      <c r="G159" s="78">
        <v>0</v>
      </c>
      <c r="H159" s="178">
        <v>0</v>
      </c>
      <c r="I159" s="178">
        <v>0</v>
      </c>
      <c r="J159" s="78">
        <v>0</v>
      </c>
      <c r="K159" s="178">
        <v>0</v>
      </c>
      <c r="L159" s="178">
        <v>1</v>
      </c>
      <c r="M159" s="78">
        <v>1</v>
      </c>
      <c r="N159" s="177">
        <v>0</v>
      </c>
      <c r="O159" s="177">
        <v>0</v>
      </c>
      <c r="P159" s="78">
        <v>0</v>
      </c>
      <c r="Q159" s="177">
        <v>0</v>
      </c>
      <c r="R159" s="177">
        <v>0</v>
      </c>
      <c r="S159" s="78">
        <v>0</v>
      </c>
      <c r="T159" s="178">
        <v>0</v>
      </c>
      <c r="U159" s="178">
        <v>0</v>
      </c>
      <c r="V159" s="78">
        <v>0</v>
      </c>
      <c r="W159" s="178">
        <v>0</v>
      </c>
      <c r="X159" s="178">
        <v>0</v>
      </c>
      <c r="Y159" s="78">
        <v>0</v>
      </c>
      <c r="Z159" s="78">
        <v>0</v>
      </c>
      <c r="AA159" s="78">
        <v>1</v>
      </c>
      <c r="AB159" s="78">
        <v>1</v>
      </c>
    </row>
    <row r="160" spans="1:28" ht="15.75">
      <c r="A160" s="175" t="s">
        <v>633</v>
      </c>
      <c r="B160" s="178">
        <v>0</v>
      </c>
      <c r="C160" s="178">
        <v>0</v>
      </c>
      <c r="D160" s="78">
        <v>0</v>
      </c>
      <c r="E160" s="178">
        <v>0</v>
      </c>
      <c r="F160" s="178">
        <v>0</v>
      </c>
      <c r="G160" s="78">
        <v>0</v>
      </c>
      <c r="H160" s="178">
        <v>0</v>
      </c>
      <c r="I160" s="178">
        <v>0</v>
      </c>
      <c r="J160" s="78">
        <v>0</v>
      </c>
      <c r="K160" s="178">
        <v>1</v>
      </c>
      <c r="L160" s="178">
        <v>0</v>
      </c>
      <c r="M160" s="78">
        <v>1</v>
      </c>
      <c r="N160" s="177">
        <v>0</v>
      </c>
      <c r="O160" s="177">
        <v>0</v>
      </c>
      <c r="P160" s="78">
        <v>0</v>
      </c>
      <c r="Q160" s="177">
        <v>0</v>
      </c>
      <c r="R160" s="177">
        <v>0</v>
      </c>
      <c r="S160" s="78">
        <v>0</v>
      </c>
      <c r="T160" s="178">
        <v>0</v>
      </c>
      <c r="U160" s="178">
        <v>0</v>
      </c>
      <c r="V160" s="78">
        <v>0</v>
      </c>
      <c r="W160" s="178">
        <v>0</v>
      </c>
      <c r="X160" s="178">
        <v>0</v>
      </c>
      <c r="Y160" s="78">
        <v>0</v>
      </c>
      <c r="Z160" s="78">
        <v>1</v>
      </c>
      <c r="AA160" s="78">
        <v>0</v>
      </c>
      <c r="AB160" s="78">
        <v>1</v>
      </c>
    </row>
    <row r="161" spans="1:28" ht="15.75">
      <c r="A161" s="175" t="s">
        <v>634</v>
      </c>
      <c r="B161" s="178">
        <v>0</v>
      </c>
      <c r="C161" s="178">
        <v>0</v>
      </c>
      <c r="D161" s="78">
        <v>0</v>
      </c>
      <c r="E161" s="178">
        <v>0</v>
      </c>
      <c r="F161" s="178">
        <v>0</v>
      </c>
      <c r="G161" s="78">
        <v>0</v>
      </c>
      <c r="H161" s="178">
        <v>0</v>
      </c>
      <c r="I161" s="178">
        <v>0</v>
      </c>
      <c r="J161" s="78">
        <v>0</v>
      </c>
      <c r="K161" s="178">
        <v>0</v>
      </c>
      <c r="L161" s="178">
        <v>1</v>
      </c>
      <c r="M161" s="78">
        <v>1</v>
      </c>
      <c r="N161" s="177">
        <v>0</v>
      </c>
      <c r="O161" s="177">
        <v>0</v>
      </c>
      <c r="P161" s="78">
        <v>0</v>
      </c>
      <c r="Q161" s="177">
        <v>0</v>
      </c>
      <c r="R161" s="177">
        <v>0</v>
      </c>
      <c r="S161" s="78">
        <v>0</v>
      </c>
      <c r="T161" s="178">
        <v>0</v>
      </c>
      <c r="U161" s="178">
        <v>0</v>
      </c>
      <c r="V161" s="78">
        <v>0</v>
      </c>
      <c r="W161" s="178">
        <v>0</v>
      </c>
      <c r="X161" s="178">
        <v>0</v>
      </c>
      <c r="Y161" s="78">
        <v>0</v>
      </c>
      <c r="Z161" s="78">
        <v>0</v>
      </c>
      <c r="AA161" s="78">
        <v>1</v>
      </c>
      <c r="AB161" s="78">
        <v>1</v>
      </c>
    </row>
    <row r="162" spans="1:28" ht="15.75">
      <c r="A162" s="175" t="s">
        <v>635</v>
      </c>
      <c r="B162" s="177">
        <v>1</v>
      </c>
      <c r="C162" s="177">
        <v>0</v>
      </c>
      <c r="D162" s="78">
        <v>1</v>
      </c>
      <c r="E162" s="177">
        <v>0</v>
      </c>
      <c r="F162" s="177">
        <v>0</v>
      </c>
      <c r="G162" s="78">
        <v>0</v>
      </c>
      <c r="H162" s="177">
        <v>0</v>
      </c>
      <c r="I162" s="177">
        <v>0</v>
      </c>
      <c r="J162" s="78">
        <v>0</v>
      </c>
      <c r="K162" s="177">
        <v>0</v>
      </c>
      <c r="L162" s="177">
        <v>0</v>
      </c>
      <c r="M162" s="78">
        <v>0</v>
      </c>
      <c r="N162" s="177">
        <v>0</v>
      </c>
      <c r="O162" s="177">
        <v>0</v>
      </c>
      <c r="P162" s="78">
        <v>0</v>
      </c>
      <c r="Q162" s="177">
        <v>0</v>
      </c>
      <c r="R162" s="177">
        <v>0</v>
      </c>
      <c r="S162" s="78">
        <v>0</v>
      </c>
      <c r="T162" s="177">
        <v>0</v>
      </c>
      <c r="U162" s="177">
        <v>0</v>
      </c>
      <c r="V162" s="78">
        <v>0</v>
      </c>
      <c r="W162" s="177">
        <v>0</v>
      </c>
      <c r="X162" s="177">
        <v>0</v>
      </c>
      <c r="Y162" s="78">
        <v>0</v>
      </c>
      <c r="Z162" s="78">
        <v>1</v>
      </c>
      <c r="AA162" s="78">
        <v>0</v>
      </c>
      <c r="AB162" s="78">
        <v>1</v>
      </c>
    </row>
    <row r="163" spans="1:28" ht="28.5">
      <c r="A163" s="175" t="s">
        <v>636</v>
      </c>
      <c r="B163" s="177">
        <v>0</v>
      </c>
      <c r="C163" s="177">
        <v>0</v>
      </c>
      <c r="D163" s="78">
        <v>0</v>
      </c>
      <c r="E163" s="177">
        <v>0</v>
      </c>
      <c r="F163" s="177">
        <v>0</v>
      </c>
      <c r="G163" s="78">
        <v>0</v>
      </c>
      <c r="H163" s="177">
        <v>1</v>
      </c>
      <c r="I163" s="177">
        <v>0</v>
      </c>
      <c r="J163" s="78">
        <v>1</v>
      </c>
      <c r="K163" s="177">
        <v>0</v>
      </c>
      <c r="L163" s="177">
        <v>0</v>
      </c>
      <c r="M163" s="78">
        <v>0</v>
      </c>
      <c r="N163" s="177">
        <v>0</v>
      </c>
      <c r="O163" s="177">
        <v>0</v>
      </c>
      <c r="P163" s="78">
        <v>0</v>
      </c>
      <c r="Q163" s="177">
        <v>0</v>
      </c>
      <c r="R163" s="177">
        <v>0</v>
      </c>
      <c r="S163" s="78">
        <v>0</v>
      </c>
      <c r="T163" s="177">
        <v>0</v>
      </c>
      <c r="U163" s="177">
        <v>0</v>
      </c>
      <c r="V163" s="78">
        <v>0</v>
      </c>
      <c r="W163" s="177">
        <v>0</v>
      </c>
      <c r="X163" s="177">
        <v>0</v>
      </c>
      <c r="Y163" s="78">
        <v>0</v>
      </c>
      <c r="Z163" s="78">
        <v>1</v>
      </c>
      <c r="AA163" s="78">
        <v>0</v>
      </c>
      <c r="AB163" s="78">
        <v>1</v>
      </c>
    </row>
    <row r="164" spans="1:28" ht="15.75">
      <c r="A164" s="175" t="s">
        <v>637</v>
      </c>
      <c r="B164" s="177">
        <v>0</v>
      </c>
      <c r="C164" s="177">
        <v>0</v>
      </c>
      <c r="D164" s="78">
        <v>0</v>
      </c>
      <c r="E164" s="177">
        <v>0</v>
      </c>
      <c r="F164" s="177">
        <v>0</v>
      </c>
      <c r="G164" s="78">
        <v>0</v>
      </c>
      <c r="H164" s="177">
        <v>0</v>
      </c>
      <c r="I164" s="177">
        <v>1</v>
      </c>
      <c r="J164" s="78">
        <v>1</v>
      </c>
      <c r="K164" s="177">
        <v>0</v>
      </c>
      <c r="L164" s="177">
        <v>0</v>
      </c>
      <c r="M164" s="78">
        <v>0</v>
      </c>
      <c r="N164" s="177">
        <v>0</v>
      </c>
      <c r="O164" s="177">
        <v>0</v>
      </c>
      <c r="P164" s="78">
        <v>0</v>
      </c>
      <c r="Q164" s="177">
        <v>0</v>
      </c>
      <c r="R164" s="177">
        <v>0</v>
      </c>
      <c r="S164" s="78">
        <v>0</v>
      </c>
      <c r="T164" s="177">
        <v>0</v>
      </c>
      <c r="U164" s="177">
        <v>0</v>
      </c>
      <c r="V164" s="78">
        <v>0</v>
      </c>
      <c r="W164" s="177">
        <v>0</v>
      </c>
      <c r="X164" s="177">
        <v>0</v>
      </c>
      <c r="Y164" s="78">
        <v>0</v>
      </c>
      <c r="Z164" s="78">
        <v>0</v>
      </c>
      <c r="AA164" s="78">
        <v>1</v>
      </c>
      <c r="AB164" s="78">
        <v>1</v>
      </c>
    </row>
    <row r="165" spans="1:28">
      <c r="A165" s="175" t="s">
        <v>104</v>
      </c>
      <c r="B165" s="177">
        <f>SUM(B5:B164)</f>
        <v>625</v>
      </c>
      <c r="C165" s="177">
        <f t="shared" ref="C165:AB165" si="0">SUM(C5:C164)</f>
        <v>212</v>
      </c>
      <c r="D165" s="177">
        <f t="shared" si="0"/>
        <v>837</v>
      </c>
      <c r="E165" s="177">
        <f t="shared" si="0"/>
        <v>13</v>
      </c>
      <c r="F165" s="177">
        <f t="shared" si="0"/>
        <v>11</v>
      </c>
      <c r="G165" s="177">
        <f t="shared" si="0"/>
        <v>24</v>
      </c>
      <c r="H165" s="177">
        <f t="shared" si="0"/>
        <v>3930</v>
      </c>
      <c r="I165" s="177">
        <f t="shared" si="0"/>
        <v>1869</v>
      </c>
      <c r="J165" s="177">
        <f t="shared" si="0"/>
        <v>5799</v>
      </c>
      <c r="K165" s="177">
        <f t="shared" si="0"/>
        <v>16621</v>
      </c>
      <c r="L165" s="177">
        <f t="shared" si="0"/>
        <v>10219</v>
      </c>
      <c r="M165" s="177">
        <f t="shared" si="0"/>
        <v>26840</v>
      </c>
      <c r="N165" s="177">
        <f t="shared" si="0"/>
        <v>57</v>
      </c>
      <c r="O165" s="177">
        <f t="shared" si="0"/>
        <v>56</v>
      </c>
      <c r="P165" s="177">
        <f t="shared" si="0"/>
        <v>113</v>
      </c>
      <c r="Q165" s="177">
        <f t="shared" si="0"/>
        <v>355</v>
      </c>
      <c r="R165" s="177">
        <f t="shared" si="0"/>
        <v>366</v>
      </c>
      <c r="S165" s="177">
        <f t="shared" si="0"/>
        <v>721</v>
      </c>
      <c r="T165" s="177">
        <f t="shared" si="0"/>
        <v>83</v>
      </c>
      <c r="U165" s="177">
        <f t="shared" si="0"/>
        <v>79</v>
      </c>
      <c r="V165" s="177">
        <f t="shared" si="0"/>
        <v>162</v>
      </c>
      <c r="W165" s="177">
        <f t="shared" si="0"/>
        <v>168</v>
      </c>
      <c r="X165" s="177">
        <f t="shared" si="0"/>
        <v>110</v>
      </c>
      <c r="Y165" s="177">
        <f t="shared" si="0"/>
        <v>278</v>
      </c>
      <c r="Z165" s="177">
        <f t="shared" si="0"/>
        <v>21852</v>
      </c>
      <c r="AA165" s="177">
        <f t="shared" si="0"/>
        <v>12922</v>
      </c>
      <c r="AB165" s="177">
        <f t="shared" si="0"/>
        <v>34774</v>
      </c>
    </row>
    <row r="166" spans="1:28">
      <c r="B166" s="180"/>
      <c r="C166" s="180"/>
      <c r="D166" s="180"/>
      <c r="E166" s="180"/>
      <c r="F166" s="180"/>
      <c r="G166" s="180"/>
      <c r="H166" s="180"/>
      <c r="I166" s="180"/>
      <c r="J166" s="180"/>
      <c r="K166" s="180"/>
      <c r="L166" s="180"/>
      <c r="M166" s="180"/>
      <c r="N166" s="180"/>
      <c r="O166" s="180"/>
      <c r="P166" s="180"/>
      <c r="Q166" s="180"/>
      <c r="R166" s="180"/>
      <c r="S166" s="180"/>
      <c r="T166" s="180"/>
      <c r="U166" s="180"/>
      <c r="V166" s="180"/>
      <c r="W166" s="180"/>
      <c r="X166" s="180"/>
      <c r="Y166" s="180"/>
      <c r="Z166" s="180"/>
      <c r="AA166" s="180"/>
      <c r="AB166" s="180"/>
    </row>
    <row r="168" spans="1:28">
      <c r="A168" s="181"/>
      <c r="B168" s="182"/>
    </row>
    <row r="169" spans="1:28">
      <c r="A169" s="181"/>
      <c r="B169" s="182"/>
    </row>
    <row r="170" spans="1:28">
      <c r="A170" s="181"/>
      <c r="B170" s="182"/>
    </row>
    <row r="171" spans="1:28">
      <c r="A171" s="181"/>
      <c r="B171" s="182"/>
    </row>
    <row r="172" spans="1:28">
      <c r="A172" s="181"/>
      <c r="B172" s="182"/>
      <c r="L172" s="393"/>
      <c r="M172" s="393"/>
    </row>
    <row r="173" spans="1:28">
      <c r="A173" s="181"/>
      <c r="B173" s="182"/>
    </row>
    <row r="174" spans="1:28">
      <c r="A174" s="181"/>
      <c r="B174" s="182"/>
    </row>
    <row r="175" spans="1:28">
      <c r="A175" s="181"/>
      <c r="B175" s="182"/>
    </row>
    <row r="176" spans="1:28">
      <c r="A176" s="181"/>
      <c r="B176" s="182"/>
    </row>
    <row r="177" spans="1:2">
      <c r="A177" s="181"/>
      <c r="B177" s="182"/>
    </row>
    <row r="178" spans="1:2">
      <c r="A178" s="181"/>
      <c r="B178" s="182"/>
    </row>
  </sheetData>
  <mergeCells count="13">
    <mergeCell ref="T2:V2"/>
    <mergeCell ref="W2:Y2"/>
    <mergeCell ref="Z2:AB2"/>
    <mergeCell ref="B1:J1"/>
    <mergeCell ref="K1:S1"/>
    <mergeCell ref="T1:AB1"/>
    <mergeCell ref="N2:P2"/>
    <mergeCell ref="Q2:S2"/>
    <mergeCell ref="A2:A3"/>
    <mergeCell ref="B2:D2"/>
    <mergeCell ref="E2:G2"/>
    <mergeCell ref="H2:J2"/>
    <mergeCell ref="K2:M2"/>
  </mergeCells>
  <pageMargins left="0.74803149606299213" right="0.19685039370078741" top="0.55118110236220474" bottom="0.47244094488188981" header="0.35433070866141736" footer="0.23622047244094491"/>
  <pageSetup paperSize="9" scale="75" firstPageNumber="51" pageOrder="overThenDown" orientation="portrait" useFirstPageNumber="1" horizontalDpi="4294967294" verticalDpi="4294967294" r:id="rId1"/>
  <headerFooter>
    <oddFooter>&amp;L&amp;"Arial,Italic"&amp;9AISHE 2012-13&amp;CT-&amp;P</oddFooter>
  </headerFooter>
  <colBreaks count="2" manualBreakCount="2">
    <brk id="10" max="164" man="1"/>
    <brk id="19" max="16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AB46"/>
  <sheetViews>
    <sheetView showZeros="0" view="pageBreakPreview" zoomScaleSheetLayoutView="100" workbookViewId="0">
      <pane xSplit="1" ySplit="4" topLeftCell="M23" activePane="bottomRight" state="frozen"/>
      <selection activeCell="T161" sqref="T161:U161"/>
      <selection pane="topRight" activeCell="T161" sqref="T161:U161"/>
      <selection pane="bottomLeft" activeCell="T161" sqref="T161:U161"/>
      <selection pane="bottomRight" activeCell="AD5" sqref="AD5"/>
    </sheetView>
  </sheetViews>
  <sheetFormatPr defaultRowHeight="14.25"/>
  <cols>
    <col min="1" max="1" width="22.140625" style="192" bestFit="1" customWidth="1"/>
    <col min="2" max="10" width="7.42578125" style="185" customWidth="1"/>
    <col min="11" max="11" width="7.5703125" style="185" customWidth="1"/>
    <col min="12" max="12" width="7.85546875" style="185" customWidth="1"/>
    <col min="13" max="13" width="7.42578125" style="185" customWidth="1"/>
    <col min="14" max="14" width="7" style="185" customWidth="1"/>
    <col min="15" max="15" width="7.85546875" style="185" customWidth="1"/>
    <col min="16" max="16" width="7.5703125" style="185" customWidth="1"/>
    <col min="17" max="19" width="7.85546875" style="185" customWidth="1"/>
    <col min="20" max="20" width="7.28515625" style="185" customWidth="1"/>
    <col min="21" max="21" width="7.7109375" style="185" customWidth="1"/>
    <col min="22" max="22" width="7" style="185" customWidth="1"/>
    <col min="23" max="23" width="7.28515625" style="185" customWidth="1"/>
    <col min="24" max="24" width="7.7109375" style="185" customWidth="1"/>
    <col min="25" max="25" width="7" style="185" customWidth="1"/>
    <col min="26" max="26" width="7.7109375" style="185" customWidth="1"/>
    <col min="27" max="27" width="7.85546875" style="185" customWidth="1"/>
    <col min="28" max="28" width="7" style="185" customWidth="1"/>
    <col min="29" max="16384" width="9.140625" style="185"/>
  </cols>
  <sheetData>
    <row r="1" spans="1:28" s="183" customFormat="1" ht="36" customHeight="1">
      <c r="A1" s="69" t="s">
        <v>638</v>
      </c>
      <c r="B1" s="459" t="s">
        <v>639</v>
      </c>
      <c r="C1" s="463"/>
      <c r="D1" s="463"/>
      <c r="E1" s="463"/>
      <c r="F1" s="463"/>
      <c r="G1" s="463"/>
      <c r="H1" s="463"/>
      <c r="I1" s="463"/>
      <c r="J1" s="463"/>
      <c r="K1" s="459" t="s">
        <v>639</v>
      </c>
      <c r="L1" s="463"/>
      <c r="M1" s="463"/>
      <c r="N1" s="463"/>
      <c r="O1" s="463"/>
      <c r="P1" s="463"/>
      <c r="Q1" s="463"/>
      <c r="R1" s="463"/>
      <c r="S1" s="463"/>
      <c r="T1" s="459" t="s">
        <v>639</v>
      </c>
      <c r="U1" s="463"/>
      <c r="V1" s="463"/>
      <c r="W1" s="463"/>
      <c r="X1" s="463"/>
      <c r="Y1" s="463"/>
      <c r="Z1" s="463"/>
      <c r="AA1" s="463"/>
      <c r="AB1" s="463"/>
    </row>
    <row r="2" spans="1:28" s="184" customFormat="1" ht="17.25" customHeight="1">
      <c r="A2" s="460" t="s">
        <v>36</v>
      </c>
      <c r="B2" s="462" t="s">
        <v>109</v>
      </c>
      <c r="C2" s="462"/>
      <c r="D2" s="462"/>
      <c r="E2" s="462" t="s">
        <v>110</v>
      </c>
      <c r="F2" s="462"/>
      <c r="G2" s="462"/>
      <c r="H2" s="462" t="s">
        <v>111</v>
      </c>
      <c r="I2" s="462"/>
      <c r="J2" s="462"/>
      <c r="K2" s="462" t="s">
        <v>112</v>
      </c>
      <c r="L2" s="462"/>
      <c r="M2" s="462"/>
      <c r="N2" s="462" t="s">
        <v>113</v>
      </c>
      <c r="O2" s="462"/>
      <c r="P2" s="462"/>
      <c r="Q2" s="462" t="s">
        <v>114</v>
      </c>
      <c r="R2" s="462"/>
      <c r="S2" s="462"/>
      <c r="T2" s="462" t="s">
        <v>115</v>
      </c>
      <c r="U2" s="462"/>
      <c r="V2" s="462"/>
      <c r="W2" s="462" t="s">
        <v>116</v>
      </c>
      <c r="X2" s="462"/>
      <c r="Y2" s="462"/>
      <c r="Z2" s="462" t="s">
        <v>104</v>
      </c>
      <c r="AA2" s="462"/>
      <c r="AB2" s="462"/>
    </row>
    <row r="3" spans="1:28" ht="17.25" customHeight="1">
      <c r="A3" s="461"/>
      <c r="B3" s="172" t="s">
        <v>117</v>
      </c>
      <c r="C3" s="172" t="s">
        <v>118</v>
      </c>
      <c r="D3" s="172" t="s">
        <v>104</v>
      </c>
      <c r="E3" s="172" t="s">
        <v>117</v>
      </c>
      <c r="F3" s="172" t="s">
        <v>118</v>
      </c>
      <c r="G3" s="172" t="s">
        <v>104</v>
      </c>
      <c r="H3" s="172" t="s">
        <v>117</v>
      </c>
      <c r="I3" s="172" t="s">
        <v>118</v>
      </c>
      <c r="J3" s="172" t="s">
        <v>104</v>
      </c>
      <c r="K3" s="172" t="s">
        <v>117</v>
      </c>
      <c r="L3" s="172" t="s">
        <v>118</v>
      </c>
      <c r="M3" s="172" t="s">
        <v>104</v>
      </c>
      <c r="N3" s="172" t="s">
        <v>117</v>
      </c>
      <c r="O3" s="172" t="s">
        <v>118</v>
      </c>
      <c r="P3" s="172" t="s">
        <v>104</v>
      </c>
      <c r="Q3" s="172" t="s">
        <v>117</v>
      </c>
      <c r="R3" s="172" t="s">
        <v>118</v>
      </c>
      <c r="S3" s="172" t="s">
        <v>104</v>
      </c>
      <c r="T3" s="172" t="s">
        <v>117</v>
      </c>
      <c r="U3" s="172" t="s">
        <v>118</v>
      </c>
      <c r="V3" s="172" t="s">
        <v>104</v>
      </c>
      <c r="W3" s="172" t="s">
        <v>117</v>
      </c>
      <c r="X3" s="172" t="s">
        <v>118</v>
      </c>
      <c r="Y3" s="172" t="s">
        <v>104</v>
      </c>
      <c r="Z3" s="172" t="s">
        <v>117</v>
      </c>
      <c r="AA3" s="172" t="s">
        <v>118</v>
      </c>
      <c r="AB3" s="172" t="s">
        <v>104</v>
      </c>
    </row>
    <row r="4" spans="1:28" s="186" customFormat="1" ht="12">
      <c r="A4" s="173">
        <v>1</v>
      </c>
      <c r="B4" s="173">
        <v>2</v>
      </c>
      <c r="C4" s="173">
        <v>3</v>
      </c>
      <c r="D4" s="173">
        <v>4</v>
      </c>
      <c r="E4" s="173">
        <v>5</v>
      </c>
      <c r="F4" s="173">
        <v>6</v>
      </c>
      <c r="G4" s="173">
        <v>7</v>
      </c>
      <c r="H4" s="173">
        <v>8</v>
      </c>
      <c r="I4" s="173">
        <v>9</v>
      </c>
      <c r="J4" s="173">
        <v>10</v>
      </c>
      <c r="K4" s="173">
        <v>11</v>
      </c>
      <c r="L4" s="173">
        <v>12</v>
      </c>
      <c r="M4" s="173">
        <v>13</v>
      </c>
      <c r="N4" s="173">
        <v>14</v>
      </c>
      <c r="O4" s="173">
        <v>15</v>
      </c>
      <c r="P4" s="173">
        <v>16</v>
      </c>
      <c r="Q4" s="173">
        <v>17</v>
      </c>
      <c r="R4" s="173">
        <v>18</v>
      </c>
      <c r="S4" s="173">
        <v>19</v>
      </c>
      <c r="T4" s="173">
        <v>20</v>
      </c>
      <c r="U4" s="173">
        <v>21</v>
      </c>
      <c r="V4" s="173">
        <v>22</v>
      </c>
      <c r="W4" s="173">
        <v>23</v>
      </c>
      <c r="X4" s="173">
        <v>24</v>
      </c>
      <c r="Y4" s="173">
        <v>25</v>
      </c>
      <c r="Z4" s="173">
        <v>26</v>
      </c>
      <c r="AA4" s="173">
        <v>27</v>
      </c>
      <c r="AB4" s="173">
        <v>28</v>
      </c>
    </row>
    <row r="5" spans="1:28" ht="21" customHeight="1">
      <c r="A5" s="187" t="s">
        <v>1</v>
      </c>
      <c r="B5" s="176">
        <v>41</v>
      </c>
      <c r="C5" s="176">
        <v>1</v>
      </c>
      <c r="D5" s="178">
        <v>42</v>
      </c>
      <c r="E5" s="176">
        <v>0</v>
      </c>
      <c r="F5" s="176">
        <v>0</v>
      </c>
      <c r="G5" s="178">
        <v>0</v>
      </c>
      <c r="H5" s="176">
        <v>80</v>
      </c>
      <c r="I5" s="176">
        <v>25</v>
      </c>
      <c r="J5" s="178">
        <v>105</v>
      </c>
      <c r="K5" s="176">
        <v>437</v>
      </c>
      <c r="L5" s="176">
        <v>50</v>
      </c>
      <c r="M5" s="178">
        <v>487</v>
      </c>
      <c r="N5" s="176">
        <v>0</v>
      </c>
      <c r="O5" s="176">
        <v>1</v>
      </c>
      <c r="P5" s="178">
        <v>1</v>
      </c>
      <c r="Q5" s="176">
        <v>0</v>
      </c>
      <c r="R5" s="176">
        <v>45</v>
      </c>
      <c r="S5" s="178">
        <v>45</v>
      </c>
      <c r="T5" s="176">
        <v>0</v>
      </c>
      <c r="U5" s="176">
        <v>0</v>
      </c>
      <c r="V5" s="178">
        <v>0</v>
      </c>
      <c r="W5" s="176">
        <v>0</v>
      </c>
      <c r="X5" s="176">
        <v>0</v>
      </c>
      <c r="Y5" s="178">
        <v>0</v>
      </c>
      <c r="Z5" s="78">
        <v>558</v>
      </c>
      <c r="AA5" s="78">
        <v>122</v>
      </c>
      <c r="AB5" s="78">
        <v>680</v>
      </c>
    </row>
    <row r="6" spans="1:28" ht="21" customHeight="1">
      <c r="A6" s="187" t="s">
        <v>3</v>
      </c>
      <c r="B6" s="176">
        <v>17</v>
      </c>
      <c r="C6" s="176">
        <v>5</v>
      </c>
      <c r="D6" s="178">
        <v>22</v>
      </c>
      <c r="E6" s="176">
        <v>0</v>
      </c>
      <c r="F6" s="176">
        <v>0</v>
      </c>
      <c r="G6" s="178">
        <v>0</v>
      </c>
      <c r="H6" s="176">
        <v>10</v>
      </c>
      <c r="I6" s="176">
        <v>7</v>
      </c>
      <c r="J6" s="178">
        <v>17</v>
      </c>
      <c r="K6" s="176">
        <v>53</v>
      </c>
      <c r="L6" s="176">
        <v>10</v>
      </c>
      <c r="M6" s="178">
        <v>63</v>
      </c>
      <c r="N6" s="176">
        <v>0</v>
      </c>
      <c r="O6" s="176">
        <v>0</v>
      </c>
      <c r="P6" s="178">
        <v>0</v>
      </c>
      <c r="Q6" s="176">
        <v>0</v>
      </c>
      <c r="R6" s="176">
        <v>0</v>
      </c>
      <c r="S6" s="178">
        <v>0</v>
      </c>
      <c r="T6" s="176">
        <v>0</v>
      </c>
      <c r="U6" s="176">
        <v>0</v>
      </c>
      <c r="V6" s="178">
        <v>0</v>
      </c>
      <c r="W6" s="176">
        <v>3</v>
      </c>
      <c r="X6" s="176">
        <v>0</v>
      </c>
      <c r="Y6" s="178">
        <v>3</v>
      </c>
      <c r="Z6" s="78">
        <v>83</v>
      </c>
      <c r="AA6" s="78">
        <v>22</v>
      </c>
      <c r="AB6" s="78">
        <v>105</v>
      </c>
    </row>
    <row r="7" spans="1:28" ht="21" customHeight="1">
      <c r="A7" s="187" t="s">
        <v>4</v>
      </c>
      <c r="B7" s="176">
        <v>8</v>
      </c>
      <c r="C7" s="176">
        <v>0</v>
      </c>
      <c r="D7" s="178">
        <v>8</v>
      </c>
      <c r="E7" s="176">
        <v>0</v>
      </c>
      <c r="F7" s="176">
        <v>0</v>
      </c>
      <c r="G7" s="178">
        <v>0</v>
      </c>
      <c r="H7" s="176">
        <v>35</v>
      </c>
      <c r="I7" s="176">
        <v>0</v>
      </c>
      <c r="J7" s="178">
        <v>35</v>
      </c>
      <c r="K7" s="176">
        <v>110</v>
      </c>
      <c r="L7" s="176">
        <v>8</v>
      </c>
      <c r="M7" s="178">
        <v>118</v>
      </c>
      <c r="N7" s="176">
        <v>0</v>
      </c>
      <c r="O7" s="176">
        <v>0</v>
      </c>
      <c r="P7" s="178">
        <v>0</v>
      </c>
      <c r="Q7" s="176">
        <v>1</v>
      </c>
      <c r="R7" s="176">
        <v>6</v>
      </c>
      <c r="S7" s="178">
        <v>7</v>
      </c>
      <c r="T7" s="176">
        <v>11</v>
      </c>
      <c r="U7" s="176">
        <v>0</v>
      </c>
      <c r="V7" s="178">
        <v>11</v>
      </c>
      <c r="W7" s="176">
        <v>0</v>
      </c>
      <c r="X7" s="176">
        <v>0</v>
      </c>
      <c r="Y7" s="178">
        <v>0</v>
      </c>
      <c r="Z7" s="78">
        <v>165</v>
      </c>
      <c r="AA7" s="78">
        <v>14</v>
      </c>
      <c r="AB7" s="78">
        <v>179</v>
      </c>
    </row>
    <row r="8" spans="1:28" ht="21" customHeight="1">
      <c r="A8" s="187" t="s">
        <v>5</v>
      </c>
      <c r="B8" s="176">
        <v>34</v>
      </c>
      <c r="C8" s="176">
        <v>20</v>
      </c>
      <c r="D8" s="178">
        <v>54</v>
      </c>
      <c r="E8" s="176">
        <v>0</v>
      </c>
      <c r="F8" s="176">
        <v>0</v>
      </c>
      <c r="G8" s="178">
        <v>0</v>
      </c>
      <c r="H8" s="176">
        <v>15</v>
      </c>
      <c r="I8" s="176">
        <v>12</v>
      </c>
      <c r="J8" s="178">
        <v>27</v>
      </c>
      <c r="K8" s="176">
        <v>299</v>
      </c>
      <c r="L8" s="176">
        <v>124</v>
      </c>
      <c r="M8" s="178">
        <v>423</v>
      </c>
      <c r="N8" s="176">
        <v>0</v>
      </c>
      <c r="O8" s="176">
        <v>0</v>
      </c>
      <c r="P8" s="178">
        <v>0</v>
      </c>
      <c r="Q8" s="176">
        <v>0</v>
      </c>
      <c r="R8" s="176">
        <v>0</v>
      </c>
      <c r="S8" s="178">
        <v>0</v>
      </c>
      <c r="T8" s="176">
        <v>0</v>
      </c>
      <c r="U8" s="176">
        <v>0</v>
      </c>
      <c r="V8" s="178">
        <v>0</v>
      </c>
      <c r="W8" s="176">
        <v>0</v>
      </c>
      <c r="X8" s="176">
        <v>0</v>
      </c>
      <c r="Y8" s="178">
        <v>0</v>
      </c>
      <c r="Z8" s="78">
        <v>348</v>
      </c>
      <c r="AA8" s="78">
        <v>156</v>
      </c>
      <c r="AB8" s="78">
        <v>504</v>
      </c>
    </row>
    <row r="9" spans="1:28" ht="21" customHeight="1">
      <c r="A9" s="187" t="s">
        <v>6</v>
      </c>
      <c r="B9" s="176">
        <v>0</v>
      </c>
      <c r="C9" s="176">
        <v>0</v>
      </c>
      <c r="D9" s="178">
        <v>0</v>
      </c>
      <c r="E9" s="176">
        <v>0</v>
      </c>
      <c r="F9" s="176">
        <v>0</v>
      </c>
      <c r="G9" s="178">
        <v>0</v>
      </c>
      <c r="H9" s="176">
        <v>1</v>
      </c>
      <c r="I9" s="176">
        <v>1</v>
      </c>
      <c r="J9" s="178">
        <v>2</v>
      </c>
      <c r="K9" s="176">
        <v>25</v>
      </c>
      <c r="L9" s="176">
        <v>8</v>
      </c>
      <c r="M9" s="178">
        <v>33</v>
      </c>
      <c r="N9" s="176">
        <v>0</v>
      </c>
      <c r="O9" s="176">
        <v>0</v>
      </c>
      <c r="P9" s="178">
        <v>0</v>
      </c>
      <c r="Q9" s="176">
        <v>0</v>
      </c>
      <c r="R9" s="176">
        <v>0</v>
      </c>
      <c r="S9" s="178">
        <v>0</v>
      </c>
      <c r="T9" s="176">
        <v>0</v>
      </c>
      <c r="U9" s="176">
        <v>0</v>
      </c>
      <c r="V9" s="178">
        <v>0</v>
      </c>
      <c r="W9" s="176">
        <v>0</v>
      </c>
      <c r="X9" s="176">
        <v>0</v>
      </c>
      <c r="Y9" s="178">
        <v>0</v>
      </c>
      <c r="Z9" s="78">
        <v>26</v>
      </c>
      <c r="AA9" s="78">
        <v>9</v>
      </c>
      <c r="AB9" s="78">
        <v>35</v>
      </c>
    </row>
    <row r="10" spans="1:28" ht="21" customHeight="1">
      <c r="A10" s="187" t="s">
        <v>81</v>
      </c>
      <c r="B10" s="176">
        <v>0</v>
      </c>
      <c r="C10" s="176">
        <v>0</v>
      </c>
      <c r="D10" s="178">
        <v>0</v>
      </c>
      <c r="E10" s="176">
        <v>0</v>
      </c>
      <c r="F10" s="176">
        <v>0</v>
      </c>
      <c r="G10" s="178">
        <v>0</v>
      </c>
      <c r="H10" s="176">
        <v>0</v>
      </c>
      <c r="I10" s="176">
        <v>0</v>
      </c>
      <c r="J10" s="178">
        <v>0</v>
      </c>
      <c r="K10" s="176">
        <v>1</v>
      </c>
      <c r="L10" s="176">
        <v>0</v>
      </c>
      <c r="M10" s="178">
        <v>1</v>
      </c>
      <c r="N10" s="176">
        <v>0</v>
      </c>
      <c r="O10" s="176">
        <v>0</v>
      </c>
      <c r="P10" s="178">
        <v>0</v>
      </c>
      <c r="Q10" s="176">
        <v>0</v>
      </c>
      <c r="R10" s="176">
        <v>0</v>
      </c>
      <c r="S10" s="178">
        <v>0</v>
      </c>
      <c r="T10" s="176">
        <v>0</v>
      </c>
      <c r="U10" s="176">
        <v>0</v>
      </c>
      <c r="V10" s="178">
        <v>0</v>
      </c>
      <c r="W10" s="176">
        <v>0</v>
      </c>
      <c r="X10" s="176">
        <v>0</v>
      </c>
      <c r="Y10" s="178">
        <v>0</v>
      </c>
      <c r="Z10" s="78">
        <v>1</v>
      </c>
      <c r="AA10" s="78">
        <v>0</v>
      </c>
      <c r="AB10" s="78">
        <v>1</v>
      </c>
    </row>
    <row r="11" spans="1:28" ht="21" customHeight="1">
      <c r="A11" s="187" t="s">
        <v>8</v>
      </c>
      <c r="B11" s="176">
        <v>114</v>
      </c>
      <c r="C11" s="176">
        <v>49</v>
      </c>
      <c r="D11" s="178">
        <v>163</v>
      </c>
      <c r="E11" s="176">
        <v>7</v>
      </c>
      <c r="F11" s="176">
        <v>5</v>
      </c>
      <c r="G11" s="178">
        <v>12</v>
      </c>
      <c r="H11" s="176">
        <v>423</v>
      </c>
      <c r="I11" s="176">
        <v>197</v>
      </c>
      <c r="J11" s="178">
        <v>620</v>
      </c>
      <c r="K11" s="176">
        <v>556</v>
      </c>
      <c r="L11" s="176">
        <v>432</v>
      </c>
      <c r="M11" s="178">
        <v>988</v>
      </c>
      <c r="N11" s="176">
        <v>1</v>
      </c>
      <c r="O11" s="176">
        <v>1</v>
      </c>
      <c r="P11" s="178">
        <v>2</v>
      </c>
      <c r="Q11" s="176">
        <v>3</v>
      </c>
      <c r="R11" s="176">
        <v>15</v>
      </c>
      <c r="S11" s="178">
        <v>18</v>
      </c>
      <c r="T11" s="176">
        <v>6</v>
      </c>
      <c r="U11" s="176">
        <v>11</v>
      </c>
      <c r="V11" s="178">
        <v>17</v>
      </c>
      <c r="W11" s="176">
        <v>9</v>
      </c>
      <c r="X11" s="176">
        <v>11</v>
      </c>
      <c r="Y11" s="178">
        <v>20</v>
      </c>
      <c r="Z11" s="78">
        <v>1119</v>
      </c>
      <c r="AA11" s="78">
        <v>721</v>
      </c>
      <c r="AB11" s="78">
        <v>1840</v>
      </c>
    </row>
    <row r="12" spans="1:28" ht="21" customHeight="1">
      <c r="A12" s="187" t="s">
        <v>9</v>
      </c>
      <c r="B12" s="176">
        <v>0</v>
      </c>
      <c r="C12" s="176">
        <v>0</v>
      </c>
      <c r="D12" s="178">
        <v>0</v>
      </c>
      <c r="E12" s="176">
        <v>0</v>
      </c>
      <c r="F12" s="176">
        <v>0</v>
      </c>
      <c r="G12" s="178">
        <v>0</v>
      </c>
      <c r="H12" s="176">
        <v>7</v>
      </c>
      <c r="I12" s="176">
        <v>2</v>
      </c>
      <c r="J12" s="178">
        <v>9</v>
      </c>
      <c r="K12" s="176">
        <v>126</v>
      </c>
      <c r="L12" s="176">
        <v>13</v>
      </c>
      <c r="M12" s="178">
        <v>139</v>
      </c>
      <c r="N12" s="176">
        <v>0</v>
      </c>
      <c r="O12" s="176">
        <v>0</v>
      </c>
      <c r="P12" s="178">
        <v>0</v>
      </c>
      <c r="Q12" s="176">
        <v>0</v>
      </c>
      <c r="R12" s="176">
        <v>0</v>
      </c>
      <c r="S12" s="178">
        <v>0</v>
      </c>
      <c r="T12" s="176">
        <v>0</v>
      </c>
      <c r="U12" s="176">
        <v>0</v>
      </c>
      <c r="V12" s="178">
        <v>0</v>
      </c>
      <c r="W12" s="176">
        <v>0</v>
      </c>
      <c r="X12" s="176">
        <v>1</v>
      </c>
      <c r="Y12" s="178">
        <v>1</v>
      </c>
      <c r="Z12" s="78">
        <v>133</v>
      </c>
      <c r="AA12" s="78">
        <v>16</v>
      </c>
      <c r="AB12" s="78">
        <v>149</v>
      </c>
    </row>
    <row r="13" spans="1:28" ht="21" customHeight="1">
      <c r="A13" s="187" t="s">
        <v>10</v>
      </c>
      <c r="B13" s="176">
        <v>7</v>
      </c>
      <c r="C13" s="176">
        <v>1</v>
      </c>
      <c r="D13" s="178">
        <v>8</v>
      </c>
      <c r="E13" s="176">
        <v>0</v>
      </c>
      <c r="F13" s="176">
        <v>1</v>
      </c>
      <c r="G13" s="178">
        <v>1</v>
      </c>
      <c r="H13" s="176">
        <v>60</v>
      </c>
      <c r="I13" s="176">
        <v>36</v>
      </c>
      <c r="J13" s="178">
        <v>96</v>
      </c>
      <c r="K13" s="176">
        <v>212</v>
      </c>
      <c r="L13" s="176">
        <v>176</v>
      </c>
      <c r="M13" s="178">
        <v>388</v>
      </c>
      <c r="N13" s="176">
        <v>2</v>
      </c>
      <c r="O13" s="176">
        <v>0</v>
      </c>
      <c r="P13" s="178">
        <v>2</v>
      </c>
      <c r="Q13" s="176">
        <v>48</v>
      </c>
      <c r="R13" s="176">
        <v>12</v>
      </c>
      <c r="S13" s="178">
        <v>60</v>
      </c>
      <c r="T13" s="176">
        <v>0</v>
      </c>
      <c r="U13" s="176">
        <v>0</v>
      </c>
      <c r="V13" s="178">
        <v>0</v>
      </c>
      <c r="W13" s="176">
        <v>0</v>
      </c>
      <c r="X13" s="176">
        <v>1</v>
      </c>
      <c r="Y13" s="178">
        <v>1</v>
      </c>
      <c r="Z13" s="78">
        <v>329</v>
      </c>
      <c r="AA13" s="78">
        <v>227</v>
      </c>
      <c r="AB13" s="78">
        <v>556</v>
      </c>
    </row>
    <row r="14" spans="1:28" ht="21" customHeight="1">
      <c r="A14" s="187" t="s">
        <v>11</v>
      </c>
      <c r="B14" s="176">
        <v>6</v>
      </c>
      <c r="C14" s="176">
        <v>2</v>
      </c>
      <c r="D14" s="178">
        <v>8</v>
      </c>
      <c r="E14" s="176">
        <v>0</v>
      </c>
      <c r="F14" s="176">
        <v>0</v>
      </c>
      <c r="G14" s="178">
        <v>0</v>
      </c>
      <c r="H14" s="176">
        <v>53</v>
      </c>
      <c r="I14" s="176">
        <v>33</v>
      </c>
      <c r="J14" s="178">
        <v>86</v>
      </c>
      <c r="K14" s="176">
        <v>316</v>
      </c>
      <c r="L14" s="176">
        <v>104</v>
      </c>
      <c r="M14" s="178">
        <v>420</v>
      </c>
      <c r="N14" s="176">
        <v>0</v>
      </c>
      <c r="O14" s="176">
        <v>1</v>
      </c>
      <c r="P14" s="178">
        <v>1</v>
      </c>
      <c r="Q14" s="176">
        <v>11</v>
      </c>
      <c r="R14" s="176">
        <v>2</v>
      </c>
      <c r="S14" s="178">
        <v>13</v>
      </c>
      <c r="T14" s="176">
        <v>0</v>
      </c>
      <c r="U14" s="176">
        <v>0</v>
      </c>
      <c r="V14" s="178">
        <v>0</v>
      </c>
      <c r="W14" s="176">
        <v>1</v>
      </c>
      <c r="X14" s="176">
        <v>2</v>
      </c>
      <c r="Y14" s="178">
        <v>3</v>
      </c>
      <c r="Z14" s="78">
        <v>387</v>
      </c>
      <c r="AA14" s="78">
        <v>144</v>
      </c>
      <c r="AB14" s="78">
        <v>531</v>
      </c>
    </row>
    <row r="15" spans="1:28" ht="21" customHeight="1">
      <c r="A15" s="187" t="s">
        <v>12</v>
      </c>
      <c r="B15" s="176">
        <v>0</v>
      </c>
      <c r="C15" s="176">
        <v>0</v>
      </c>
      <c r="D15" s="178">
        <v>0</v>
      </c>
      <c r="E15" s="176">
        <v>0</v>
      </c>
      <c r="F15" s="176">
        <v>0</v>
      </c>
      <c r="G15" s="178">
        <v>0</v>
      </c>
      <c r="H15" s="176">
        <v>4</v>
      </c>
      <c r="I15" s="176">
        <v>2</v>
      </c>
      <c r="J15" s="178">
        <v>6</v>
      </c>
      <c r="K15" s="176">
        <v>66</v>
      </c>
      <c r="L15" s="176">
        <v>13</v>
      </c>
      <c r="M15" s="178">
        <v>79</v>
      </c>
      <c r="N15" s="176">
        <v>0</v>
      </c>
      <c r="O15" s="176">
        <v>0</v>
      </c>
      <c r="P15" s="178">
        <v>0</v>
      </c>
      <c r="Q15" s="176">
        <v>0</v>
      </c>
      <c r="R15" s="176">
        <v>0</v>
      </c>
      <c r="S15" s="178">
        <v>0</v>
      </c>
      <c r="T15" s="176">
        <v>0</v>
      </c>
      <c r="U15" s="176">
        <v>0</v>
      </c>
      <c r="V15" s="178">
        <v>0</v>
      </c>
      <c r="W15" s="176">
        <v>0</v>
      </c>
      <c r="X15" s="176">
        <v>0</v>
      </c>
      <c r="Y15" s="178">
        <v>0</v>
      </c>
      <c r="Z15" s="78">
        <v>70</v>
      </c>
      <c r="AA15" s="78">
        <v>15</v>
      </c>
      <c r="AB15" s="78">
        <v>85</v>
      </c>
    </row>
    <row r="16" spans="1:28" ht="21" customHeight="1">
      <c r="A16" s="187" t="s">
        <v>13</v>
      </c>
      <c r="B16" s="176">
        <v>1</v>
      </c>
      <c r="C16" s="176">
        <v>0</v>
      </c>
      <c r="D16" s="178">
        <v>1</v>
      </c>
      <c r="E16" s="176">
        <v>0</v>
      </c>
      <c r="F16" s="176">
        <v>0</v>
      </c>
      <c r="G16" s="178">
        <v>0</v>
      </c>
      <c r="H16" s="176">
        <v>0</v>
      </c>
      <c r="I16" s="176">
        <v>0</v>
      </c>
      <c r="J16" s="178">
        <v>0</v>
      </c>
      <c r="K16" s="176">
        <v>1</v>
      </c>
      <c r="L16" s="176">
        <v>1</v>
      </c>
      <c r="M16" s="178">
        <v>2</v>
      </c>
      <c r="N16" s="176">
        <v>0</v>
      </c>
      <c r="O16" s="176">
        <v>0</v>
      </c>
      <c r="P16" s="178">
        <v>0</v>
      </c>
      <c r="Q16" s="176">
        <v>0</v>
      </c>
      <c r="R16" s="176">
        <v>0</v>
      </c>
      <c r="S16" s="178">
        <v>0</v>
      </c>
      <c r="T16" s="176">
        <v>0</v>
      </c>
      <c r="U16" s="176">
        <v>0</v>
      </c>
      <c r="V16" s="178">
        <v>0</v>
      </c>
      <c r="W16" s="176">
        <v>0</v>
      </c>
      <c r="X16" s="176">
        <v>0</v>
      </c>
      <c r="Y16" s="178">
        <v>0</v>
      </c>
      <c r="Z16" s="78">
        <v>2</v>
      </c>
      <c r="AA16" s="78">
        <v>1</v>
      </c>
      <c r="AB16" s="78">
        <v>3</v>
      </c>
    </row>
    <row r="17" spans="1:28" ht="21" customHeight="1">
      <c r="A17" s="187" t="s">
        <v>14</v>
      </c>
      <c r="B17" s="176">
        <v>0</v>
      </c>
      <c r="C17" s="176">
        <v>0</v>
      </c>
      <c r="D17" s="178">
        <v>0</v>
      </c>
      <c r="E17" s="176">
        <v>0</v>
      </c>
      <c r="F17" s="176">
        <v>0</v>
      </c>
      <c r="G17" s="178">
        <v>0</v>
      </c>
      <c r="H17" s="176">
        <v>0</v>
      </c>
      <c r="I17" s="176">
        <v>0</v>
      </c>
      <c r="J17" s="178">
        <v>0</v>
      </c>
      <c r="K17" s="176">
        <v>6</v>
      </c>
      <c r="L17" s="176">
        <v>2</v>
      </c>
      <c r="M17" s="178">
        <v>8</v>
      </c>
      <c r="N17" s="176">
        <v>0</v>
      </c>
      <c r="O17" s="176">
        <v>0</v>
      </c>
      <c r="P17" s="178">
        <v>0</v>
      </c>
      <c r="Q17" s="176">
        <v>0</v>
      </c>
      <c r="R17" s="176">
        <v>0</v>
      </c>
      <c r="S17" s="178">
        <v>0</v>
      </c>
      <c r="T17" s="176">
        <v>0</v>
      </c>
      <c r="U17" s="176">
        <v>0</v>
      </c>
      <c r="V17" s="178">
        <v>0</v>
      </c>
      <c r="W17" s="176">
        <v>0</v>
      </c>
      <c r="X17" s="176">
        <v>0</v>
      </c>
      <c r="Y17" s="178">
        <v>0</v>
      </c>
      <c r="Z17" s="78">
        <v>6</v>
      </c>
      <c r="AA17" s="78">
        <v>2</v>
      </c>
      <c r="AB17" s="78">
        <v>8</v>
      </c>
    </row>
    <row r="18" spans="1:28" ht="21" customHeight="1">
      <c r="A18" s="187" t="s">
        <v>15</v>
      </c>
      <c r="B18" s="176">
        <v>168</v>
      </c>
      <c r="C18" s="176">
        <v>66</v>
      </c>
      <c r="D18" s="178">
        <v>234</v>
      </c>
      <c r="E18" s="176">
        <v>3</v>
      </c>
      <c r="F18" s="176">
        <v>2</v>
      </c>
      <c r="G18" s="178">
        <v>5</v>
      </c>
      <c r="H18" s="176">
        <v>771</v>
      </c>
      <c r="I18" s="176">
        <v>508</v>
      </c>
      <c r="J18" s="178">
        <v>1279</v>
      </c>
      <c r="K18" s="176">
        <v>6132</v>
      </c>
      <c r="L18" s="176">
        <v>5245</v>
      </c>
      <c r="M18" s="178">
        <v>11377</v>
      </c>
      <c r="N18" s="176">
        <v>33</v>
      </c>
      <c r="O18" s="176">
        <v>25</v>
      </c>
      <c r="P18" s="178">
        <v>58</v>
      </c>
      <c r="Q18" s="176">
        <v>65</v>
      </c>
      <c r="R18" s="176">
        <v>164</v>
      </c>
      <c r="S18" s="178">
        <v>229</v>
      </c>
      <c r="T18" s="176">
        <v>0</v>
      </c>
      <c r="U18" s="176">
        <v>3</v>
      </c>
      <c r="V18" s="178">
        <v>3</v>
      </c>
      <c r="W18" s="176">
        <v>36</v>
      </c>
      <c r="X18" s="176">
        <v>20</v>
      </c>
      <c r="Y18" s="178">
        <v>56</v>
      </c>
      <c r="Z18" s="78">
        <v>7208</v>
      </c>
      <c r="AA18" s="78">
        <v>6033</v>
      </c>
      <c r="AB18" s="78">
        <v>13241</v>
      </c>
    </row>
    <row r="19" spans="1:28" ht="21" customHeight="1">
      <c r="A19" s="187" t="s">
        <v>16</v>
      </c>
      <c r="B19" s="176">
        <v>22</v>
      </c>
      <c r="C19" s="176">
        <v>11</v>
      </c>
      <c r="D19" s="178">
        <v>33</v>
      </c>
      <c r="E19" s="176">
        <v>1</v>
      </c>
      <c r="F19" s="176">
        <v>0</v>
      </c>
      <c r="G19" s="178">
        <v>1</v>
      </c>
      <c r="H19" s="176">
        <v>13</v>
      </c>
      <c r="I19" s="176">
        <v>8</v>
      </c>
      <c r="J19" s="178">
        <v>21</v>
      </c>
      <c r="K19" s="176">
        <v>63</v>
      </c>
      <c r="L19" s="176">
        <v>8</v>
      </c>
      <c r="M19" s="178">
        <v>71</v>
      </c>
      <c r="N19" s="176">
        <v>0</v>
      </c>
      <c r="O19" s="176">
        <v>0</v>
      </c>
      <c r="P19" s="178">
        <v>0</v>
      </c>
      <c r="Q19" s="176">
        <v>0</v>
      </c>
      <c r="R19" s="176">
        <v>1</v>
      </c>
      <c r="S19" s="178">
        <v>1</v>
      </c>
      <c r="T19" s="176">
        <v>0</v>
      </c>
      <c r="U19" s="176">
        <v>0</v>
      </c>
      <c r="V19" s="178">
        <v>0</v>
      </c>
      <c r="W19" s="176">
        <v>0</v>
      </c>
      <c r="X19" s="176">
        <v>0</v>
      </c>
      <c r="Y19" s="178">
        <v>0</v>
      </c>
      <c r="Z19" s="78">
        <v>99</v>
      </c>
      <c r="AA19" s="78">
        <v>28</v>
      </c>
      <c r="AB19" s="78">
        <v>127</v>
      </c>
    </row>
    <row r="20" spans="1:28" ht="21" customHeight="1">
      <c r="A20" s="187" t="s">
        <v>17</v>
      </c>
      <c r="B20" s="176">
        <v>2</v>
      </c>
      <c r="C20" s="176">
        <v>0</v>
      </c>
      <c r="D20" s="178">
        <v>2</v>
      </c>
      <c r="E20" s="176">
        <v>0</v>
      </c>
      <c r="F20" s="176">
        <v>0</v>
      </c>
      <c r="G20" s="178">
        <v>0</v>
      </c>
      <c r="H20" s="176">
        <v>45</v>
      </c>
      <c r="I20" s="176">
        <v>1</v>
      </c>
      <c r="J20" s="178">
        <v>46</v>
      </c>
      <c r="K20" s="176">
        <v>109</v>
      </c>
      <c r="L20" s="176">
        <v>36</v>
      </c>
      <c r="M20" s="178">
        <v>145</v>
      </c>
      <c r="N20" s="176">
        <v>0</v>
      </c>
      <c r="O20" s="176">
        <v>0</v>
      </c>
      <c r="P20" s="178">
        <v>0</v>
      </c>
      <c r="Q20" s="176">
        <v>1</v>
      </c>
      <c r="R20" s="176">
        <v>0</v>
      </c>
      <c r="S20" s="178">
        <v>1</v>
      </c>
      <c r="T20" s="176">
        <v>0</v>
      </c>
      <c r="U20" s="176">
        <v>0</v>
      </c>
      <c r="V20" s="178">
        <v>0</v>
      </c>
      <c r="W20" s="176">
        <v>0</v>
      </c>
      <c r="X20" s="176">
        <v>0</v>
      </c>
      <c r="Y20" s="178">
        <v>0</v>
      </c>
      <c r="Z20" s="78">
        <v>157</v>
      </c>
      <c r="AA20" s="78">
        <v>37</v>
      </c>
      <c r="AB20" s="78">
        <v>194</v>
      </c>
    </row>
    <row r="21" spans="1:28" ht="21" customHeight="1">
      <c r="A21" s="187" t="s">
        <v>18</v>
      </c>
      <c r="B21" s="176">
        <v>83</v>
      </c>
      <c r="C21" s="176">
        <v>21</v>
      </c>
      <c r="D21" s="178">
        <v>104</v>
      </c>
      <c r="E21" s="176">
        <v>1</v>
      </c>
      <c r="F21" s="176">
        <v>0</v>
      </c>
      <c r="G21" s="178">
        <v>1</v>
      </c>
      <c r="H21" s="176">
        <v>901</v>
      </c>
      <c r="I21" s="176">
        <v>319</v>
      </c>
      <c r="J21" s="178">
        <v>1220</v>
      </c>
      <c r="K21" s="176">
        <v>1696</v>
      </c>
      <c r="L21" s="176">
        <v>812</v>
      </c>
      <c r="M21" s="178">
        <v>2508</v>
      </c>
      <c r="N21" s="176">
        <v>2</v>
      </c>
      <c r="O21" s="176">
        <v>2</v>
      </c>
      <c r="P21" s="178">
        <v>4</v>
      </c>
      <c r="Q21" s="176">
        <v>3</v>
      </c>
      <c r="R21" s="176">
        <v>1</v>
      </c>
      <c r="S21" s="178">
        <v>4</v>
      </c>
      <c r="T21" s="176">
        <v>20</v>
      </c>
      <c r="U21" s="176">
        <v>27</v>
      </c>
      <c r="V21" s="178">
        <v>47</v>
      </c>
      <c r="W21" s="176">
        <v>0</v>
      </c>
      <c r="X21" s="176">
        <v>0</v>
      </c>
      <c r="Y21" s="178">
        <v>0</v>
      </c>
      <c r="Z21" s="78">
        <v>2706</v>
      </c>
      <c r="AA21" s="78">
        <v>1182</v>
      </c>
      <c r="AB21" s="78">
        <v>3888</v>
      </c>
    </row>
    <row r="22" spans="1:28" ht="21" customHeight="1">
      <c r="A22" s="187" t="s">
        <v>20</v>
      </c>
      <c r="B22" s="176">
        <v>6</v>
      </c>
      <c r="C22" s="176">
        <v>0</v>
      </c>
      <c r="D22" s="178">
        <v>6</v>
      </c>
      <c r="E22" s="176">
        <v>0</v>
      </c>
      <c r="F22" s="176">
        <v>0</v>
      </c>
      <c r="G22" s="178">
        <v>0</v>
      </c>
      <c r="H22" s="176">
        <v>6</v>
      </c>
      <c r="I22" s="176">
        <v>1</v>
      </c>
      <c r="J22" s="178">
        <v>7</v>
      </c>
      <c r="K22" s="176">
        <v>40</v>
      </c>
      <c r="L22" s="176">
        <v>40</v>
      </c>
      <c r="M22" s="178">
        <v>80</v>
      </c>
      <c r="N22" s="176">
        <v>0</v>
      </c>
      <c r="O22" s="176">
        <v>0</v>
      </c>
      <c r="P22" s="178">
        <v>0</v>
      </c>
      <c r="Q22" s="176">
        <v>0</v>
      </c>
      <c r="R22" s="176">
        <v>0</v>
      </c>
      <c r="S22" s="178">
        <v>0</v>
      </c>
      <c r="T22" s="176">
        <v>0</v>
      </c>
      <c r="U22" s="176">
        <v>0</v>
      </c>
      <c r="V22" s="178">
        <v>0</v>
      </c>
      <c r="W22" s="176">
        <v>0</v>
      </c>
      <c r="X22" s="176">
        <v>0</v>
      </c>
      <c r="Y22" s="178">
        <v>0</v>
      </c>
      <c r="Z22" s="78">
        <v>52</v>
      </c>
      <c r="AA22" s="78">
        <v>41</v>
      </c>
      <c r="AB22" s="78">
        <v>93</v>
      </c>
    </row>
    <row r="23" spans="1:28" ht="21" customHeight="1">
      <c r="A23" s="187" t="s">
        <v>21</v>
      </c>
      <c r="B23" s="176">
        <v>0</v>
      </c>
      <c r="C23" s="176">
        <v>0</v>
      </c>
      <c r="D23" s="178">
        <v>0</v>
      </c>
      <c r="E23" s="176">
        <v>0</v>
      </c>
      <c r="F23" s="176">
        <v>0</v>
      </c>
      <c r="G23" s="178">
        <v>0</v>
      </c>
      <c r="H23" s="176">
        <v>0</v>
      </c>
      <c r="I23" s="176">
        <v>0</v>
      </c>
      <c r="J23" s="178">
        <v>0</v>
      </c>
      <c r="K23" s="176">
        <v>1</v>
      </c>
      <c r="L23" s="176">
        <v>0</v>
      </c>
      <c r="M23" s="178">
        <v>1</v>
      </c>
      <c r="N23" s="176">
        <v>0</v>
      </c>
      <c r="O23" s="176">
        <v>0</v>
      </c>
      <c r="P23" s="178">
        <v>0</v>
      </c>
      <c r="Q23" s="176">
        <v>0</v>
      </c>
      <c r="R23" s="176">
        <v>0</v>
      </c>
      <c r="S23" s="178">
        <v>0</v>
      </c>
      <c r="T23" s="176">
        <v>0</v>
      </c>
      <c r="U23" s="176">
        <v>0</v>
      </c>
      <c r="V23" s="178">
        <v>0</v>
      </c>
      <c r="W23" s="176">
        <v>0</v>
      </c>
      <c r="X23" s="176">
        <v>0</v>
      </c>
      <c r="Y23" s="178">
        <v>0</v>
      </c>
      <c r="Z23" s="78">
        <v>1</v>
      </c>
      <c r="AA23" s="78">
        <v>0</v>
      </c>
      <c r="AB23" s="78">
        <v>1</v>
      </c>
    </row>
    <row r="24" spans="1:28" ht="21" customHeight="1">
      <c r="A24" s="187" t="s">
        <v>22</v>
      </c>
      <c r="B24" s="176">
        <v>0</v>
      </c>
      <c r="C24" s="176">
        <v>0</v>
      </c>
      <c r="D24" s="178">
        <v>0</v>
      </c>
      <c r="E24" s="176">
        <v>0</v>
      </c>
      <c r="F24" s="176">
        <v>0</v>
      </c>
      <c r="G24" s="178">
        <v>0</v>
      </c>
      <c r="H24" s="176">
        <v>0</v>
      </c>
      <c r="I24" s="176">
        <v>0</v>
      </c>
      <c r="J24" s="178">
        <v>0</v>
      </c>
      <c r="K24" s="176">
        <v>1</v>
      </c>
      <c r="L24" s="176">
        <v>0</v>
      </c>
      <c r="M24" s="178">
        <v>1</v>
      </c>
      <c r="N24" s="176">
        <v>0</v>
      </c>
      <c r="O24" s="176">
        <v>0</v>
      </c>
      <c r="P24" s="178">
        <v>0</v>
      </c>
      <c r="Q24" s="176">
        <v>0</v>
      </c>
      <c r="R24" s="176">
        <v>0</v>
      </c>
      <c r="S24" s="178">
        <v>0</v>
      </c>
      <c r="T24" s="176">
        <v>0</v>
      </c>
      <c r="U24" s="176">
        <v>0</v>
      </c>
      <c r="V24" s="178">
        <v>0</v>
      </c>
      <c r="W24" s="176">
        <v>0</v>
      </c>
      <c r="X24" s="176">
        <v>0</v>
      </c>
      <c r="Y24" s="178">
        <v>0</v>
      </c>
      <c r="Z24" s="78">
        <v>1</v>
      </c>
      <c r="AA24" s="78">
        <v>0</v>
      </c>
      <c r="AB24" s="78">
        <v>1</v>
      </c>
    </row>
    <row r="25" spans="1:28" ht="21" customHeight="1">
      <c r="A25" s="187" t="s">
        <v>23</v>
      </c>
      <c r="B25" s="176">
        <v>0</v>
      </c>
      <c r="C25" s="176">
        <v>0</v>
      </c>
      <c r="D25" s="178">
        <v>0</v>
      </c>
      <c r="E25" s="176">
        <v>0</v>
      </c>
      <c r="F25" s="176">
        <v>0</v>
      </c>
      <c r="G25" s="178">
        <v>0</v>
      </c>
      <c r="H25" s="176">
        <v>0</v>
      </c>
      <c r="I25" s="176">
        <v>0</v>
      </c>
      <c r="J25" s="178">
        <v>0</v>
      </c>
      <c r="K25" s="176">
        <v>22</v>
      </c>
      <c r="L25" s="176">
        <v>1</v>
      </c>
      <c r="M25" s="178">
        <v>23</v>
      </c>
      <c r="N25" s="176">
        <v>0</v>
      </c>
      <c r="O25" s="176">
        <v>0</v>
      </c>
      <c r="P25" s="178">
        <v>0</v>
      </c>
      <c r="Q25" s="176">
        <v>0</v>
      </c>
      <c r="R25" s="176">
        <v>0</v>
      </c>
      <c r="S25" s="178">
        <v>0</v>
      </c>
      <c r="T25" s="176">
        <v>0</v>
      </c>
      <c r="U25" s="176">
        <v>0</v>
      </c>
      <c r="V25" s="178">
        <v>0</v>
      </c>
      <c r="W25" s="176">
        <v>0</v>
      </c>
      <c r="X25" s="176">
        <v>0</v>
      </c>
      <c r="Y25" s="178">
        <v>0</v>
      </c>
      <c r="Z25" s="78">
        <v>22</v>
      </c>
      <c r="AA25" s="78">
        <v>1</v>
      </c>
      <c r="AB25" s="78">
        <v>23</v>
      </c>
    </row>
    <row r="26" spans="1:28" ht="21" customHeight="1">
      <c r="A26" s="187" t="s">
        <v>24</v>
      </c>
      <c r="B26" s="176">
        <v>4</v>
      </c>
      <c r="C26" s="176">
        <v>2</v>
      </c>
      <c r="D26" s="178">
        <v>6</v>
      </c>
      <c r="E26" s="176">
        <v>0</v>
      </c>
      <c r="F26" s="176">
        <v>0</v>
      </c>
      <c r="G26" s="178">
        <v>0</v>
      </c>
      <c r="H26" s="176">
        <v>13</v>
      </c>
      <c r="I26" s="176">
        <v>3</v>
      </c>
      <c r="J26" s="178">
        <v>16</v>
      </c>
      <c r="K26" s="176">
        <v>1</v>
      </c>
      <c r="L26" s="176">
        <v>4</v>
      </c>
      <c r="M26" s="178">
        <v>5</v>
      </c>
      <c r="N26" s="176">
        <v>0</v>
      </c>
      <c r="O26" s="176">
        <v>0</v>
      </c>
      <c r="P26" s="178">
        <v>0</v>
      </c>
      <c r="Q26" s="176">
        <v>0</v>
      </c>
      <c r="R26" s="176">
        <v>0</v>
      </c>
      <c r="S26" s="178">
        <v>0</v>
      </c>
      <c r="T26" s="176">
        <v>0</v>
      </c>
      <c r="U26" s="176">
        <v>0</v>
      </c>
      <c r="V26" s="178">
        <v>0</v>
      </c>
      <c r="W26" s="176">
        <v>0</v>
      </c>
      <c r="X26" s="176">
        <v>0</v>
      </c>
      <c r="Y26" s="178">
        <v>0</v>
      </c>
      <c r="Z26" s="78">
        <v>18</v>
      </c>
      <c r="AA26" s="78">
        <v>9</v>
      </c>
      <c r="AB26" s="78">
        <v>27</v>
      </c>
    </row>
    <row r="27" spans="1:28" ht="21" customHeight="1">
      <c r="A27" s="187" t="s">
        <v>25</v>
      </c>
      <c r="B27" s="176">
        <v>5</v>
      </c>
      <c r="C27" s="176">
        <v>0</v>
      </c>
      <c r="D27" s="178">
        <v>5</v>
      </c>
      <c r="E27" s="176">
        <v>0</v>
      </c>
      <c r="F27" s="176">
        <v>0</v>
      </c>
      <c r="G27" s="178">
        <v>0</v>
      </c>
      <c r="H27" s="176">
        <v>145</v>
      </c>
      <c r="I27" s="176">
        <v>42</v>
      </c>
      <c r="J27" s="178">
        <v>187</v>
      </c>
      <c r="K27" s="176">
        <v>683</v>
      </c>
      <c r="L27" s="176">
        <v>454</v>
      </c>
      <c r="M27" s="178">
        <v>1137</v>
      </c>
      <c r="N27" s="176">
        <v>0</v>
      </c>
      <c r="O27" s="176">
        <v>0</v>
      </c>
      <c r="P27" s="178">
        <v>0</v>
      </c>
      <c r="Q27" s="176">
        <v>49</v>
      </c>
      <c r="R27" s="176">
        <v>19</v>
      </c>
      <c r="S27" s="178">
        <v>68</v>
      </c>
      <c r="T27" s="176">
        <v>0</v>
      </c>
      <c r="U27" s="176">
        <v>0</v>
      </c>
      <c r="V27" s="178">
        <v>0</v>
      </c>
      <c r="W27" s="176">
        <v>17</v>
      </c>
      <c r="X27" s="176">
        <v>2</v>
      </c>
      <c r="Y27" s="178">
        <v>19</v>
      </c>
      <c r="Z27" s="78">
        <v>899</v>
      </c>
      <c r="AA27" s="78">
        <v>517</v>
      </c>
      <c r="AB27" s="78">
        <v>1416</v>
      </c>
    </row>
    <row r="28" spans="1:28" ht="21" customHeight="1">
      <c r="A28" s="187" t="s">
        <v>26</v>
      </c>
      <c r="B28" s="176">
        <v>2</v>
      </c>
      <c r="C28" s="176">
        <v>4</v>
      </c>
      <c r="D28" s="178">
        <v>6</v>
      </c>
      <c r="E28" s="176">
        <v>0</v>
      </c>
      <c r="F28" s="176">
        <v>1</v>
      </c>
      <c r="G28" s="178">
        <v>1</v>
      </c>
      <c r="H28" s="176">
        <v>89</v>
      </c>
      <c r="I28" s="176">
        <v>12</v>
      </c>
      <c r="J28" s="178">
        <v>101</v>
      </c>
      <c r="K28" s="176">
        <v>143</v>
      </c>
      <c r="L28" s="176">
        <v>56</v>
      </c>
      <c r="M28" s="178">
        <v>199</v>
      </c>
      <c r="N28" s="176">
        <v>0</v>
      </c>
      <c r="O28" s="176">
        <v>0</v>
      </c>
      <c r="P28" s="178">
        <v>0</v>
      </c>
      <c r="Q28" s="176">
        <v>69</v>
      </c>
      <c r="R28" s="176">
        <v>10</v>
      </c>
      <c r="S28" s="178">
        <v>79</v>
      </c>
      <c r="T28" s="176">
        <v>0</v>
      </c>
      <c r="U28" s="176">
        <v>0</v>
      </c>
      <c r="V28" s="178">
        <v>0</v>
      </c>
      <c r="W28" s="176">
        <v>0</v>
      </c>
      <c r="X28" s="176">
        <v>1</v>
      </c>
      <c r="Y28" s="178">
        <v>1</v>
      </c>
      <c r="Z28" s="78">
        <v>303</v>
      </c>
      <c r="AA28" s="78">
        <v>84</v>
      </c>
      <c r="AB28" s="78">
        <v>387</v>
      </c>
    </row>
    <row r="29" spans="1:28" ht="21" customHeight="1">
      <c r="A29" s="187" t="s">
        <v>27</v>
      </c>
      <c r="B29" s="176">
        <v>0</v>
      </c>
      <c r="C29" s="176">
        <v>0</v>
      </c>
      <c r="D29" s="178">
        <v>0</v>
      </c>
      <c r="E29" s="176">
        <v>0</v>
      </c>
      <c r="F29" s="176">
        <v>1</v>
      </c>
      <c r="G29" s="178">
        <v>1</v>
      </c>
      <c r="H29" s="176">
        <v>11</v>
      </c>
      <c r="I29" s="176">
        <v>3</v>
      </c>
      <c r="J29" s="178">
        <v>14</v>
      </c>
      <c r="K29" s="176">
        <v>208</v>
      </c>
      <c r="L29" s="176">
        <v>321</v>
      </c>
      <c r="M29" s="178">
        <v>529</v>
      </c>
      <c r="N29" s="176">
        <v>0</v>
      </c>
      <c r="O29" s="176">
        <v>0</v>
      </c>
      <c r="P29" s="178">
        <v>0</v>
      </c>
      <c r="Q29" s="176">
        <v>0</v>
      </c>
      <c r="R29" s="176">
        <v>0</v>
      </c>
      <c r="S29" s="178">
        <v>0</v>
      </c>
      <c r="T29" s="176">
        <v>0</v>
      </c>
      <c r="U29" s="176">
        <v>0</v>
      </c>
      <c r="V29" s="178">
        <v>0</v>
      </c>
      <c r="W29" s="176">
        <v>9</v>
      </c>
      <c r="X29" s="176">
        <v>17</v>
      </c>
      <c r="Y29" s="178">
        <v>26</v>
      </c>
      <c r="Z29" s="78">
        <v>228</v>
      </c>
      <c r="AA29" s="78">
        <v>342</v>
      </c>
      <c r="AB29" s="78">
        <v>570</v>
      </c>
    </row>
    <row r="30" spans="1:28" ht="21" customHeight="1">
      <c r="A30" s="187" t="s">
        <v>28</v>
      </c>
      <c r="B30" s="176">
        <v>13</v>
      </c>
      <c r="C30" s="176">
        <v>4</v>
      </c>
      <c r="D30" s="178">
        <v>17</v>
      </c>
      <c r="E30" s="176">
        <v>1</v>
      </c>
      <c r="F30" s="176">
        <v>0</v>
      </c>
      <c r="G30" s="178">
        <v>1</v>
      </c>
      <c r="H30" s="176">
        <v>598</v>
      </c>
      <c r="I30" s="176">
        <v>422</v>
      </c>
      <c r="J30" s="178">
        <v>1020</v>
      </c>
      <c r="K30" s="176">
        <v>2036</v>
      </c>
      <c r="L30" s="176">
        <v>1146</v>
      </c>
      <c r="M30" s="178">
        <v>3182</v>
      </c>
      <c r="N30" s="176">
        <v>0</v>
      </c>
      <c r="O30" s="176">
        <v>3</v>
      </c>
      <c r="P30" s="178">
        <v>3</v>
      </c>
      <c r="Q30" s="176">
        <v>66</v>
      </c>
      <c r="R30" s="176">
        <v>34</v>
      </c>
      <c r="S30" s="178">
        <v>100</v>
      </c>
      <c r="T30" s="176">
        <v>1</v>
      </c>
      <c r="U30" s="176">
        <v>4</v>
      </c>
      <c r="V30" s="178">
        <v>5</v>
      </c>
      <c r="W30" s="176">
        <v>50</v>
      </c>
      <c r="X30" s="176">
        <v>23</v>
      </c>
      <c r="Y30" s="178">
        <v>73</v>
      </c>
      <c r="Z30" s="78">
        <v>2765</v>
      </c>
      <c r="AA30" s="78">
        <v>1636</v>
      </c>
      <c r="AB30" s="78">
        <v>4401</v>
      </c>
    </row>
    <row r="31" spans="1:28" ht="21" customHeight="1">
      <c r="A31" s="187" t="s">
        <v>29</v>
      </c>
      <c r="B31" s="176">
        <v>21</v>
      </c>
      <c r="C31" s="176">
        <v>14</v>
      </c>
      <c r="D31" s="178">
        <v>35</v>
      </c>
      <c r="E31" s="176">
        <v>0</v>
      </c>
      <c r="F31" s="176">
        <v>1</v>
      </c>
      <c r="G31" s="178">
        <v>1</v>
      </c>
      <c r="H31" s="176">
        <v>194</v>
      </c>
      <c r="I31" s="176">
        <v>78</v>
      </c>
      <c r="J31" s="178">
        <v>272</v>
      </c>
      <c r="K31" s="176">
        <v>1715</v>
      </c>
      <c r="L31" s="176">
        <v>651</v>
      </c>
      <c r="M31" s="178">
        <v>2366</v>
      </c>
      <c r="N31" s="176">
        <v>7</v>
      </c>
      <c r="O31" s="176">
        <v>12</v>
      </c>
      <c r="P31" s="178">
        <v>19</v>
      </c>
      <c r="Q31" s="176">
        <v>0</v>
      </c>
      <c r="R31" s="176">
        <v>7</v>
      </c>
      <c r="S31" s="178">
        <v>7</v>
      </c>
      <c r="T31" s="176">
        <v>0</v>
      </c>
      <c r="U31" s="176">
        <v>0</v>
      </c>
      <c r="V31" s="178">
        <v>0</v>
      </c>
      <c r="W31" s="176">
        <v>18</v>
      </c>
      <c r="X31" s="176">
        <v>24</v>
      </c>
      <c r="Y31" s="178">
        <v>42</v>
      </c>
      <c r="Z31" s="78">
        <v>1955</v>
      </c>
      <c r="AA31" s="78">
        <v>787</v>
      </c>
      <c r="AB31" s="78">
        <v>2742</v>
      </c>
    </row>
    <row r="32" spans="1:28" ht="21" customHeight="1">
      <c r="A32" s="187" t="s">
        <v>31</v>
      </c>
      <c r="B32" s="176">
        <v>62</v>
      </c>
      <c r="C32" s="176">
        <v>6</v>
      </c>
      <c r="D32" s="178">
        <v>68</v>
      </c>
      <c r="E32" s="176">
        <v>0</v>
      </c>
      <c r="F32" s="176">
        <v>0</v>
      </c>
      <c r="G32" s="178">
        <v>0</v>
      </c>
      <c r="H32" s="176">
        <v>339</v>
      </c>
      <c r="I32" s="176">
        <v>98</v>
      </c>
      <c r="J32" s="178">
        <v>437</v>
      </c>
      <c r="K32" s="176">
        <v>1017</v>
      </c>
      <c r="L32" s="176">
        <v>205</v>
      </c>
      <c r="M32" s="178">
        <v>1222</v>
      </c>
      <c r="N32" s="176">
        <v>12</v>
      </c>
      <c r="O32" s="176">
        <v>11</v>
      </c>
      <c r="P32" s="178">
        <v>23</v>
      </c>
      <c r="Q32" s="176">
        <v>36</v>
      </c>
      <c r="R32" s="176">
        <v>43</v>
      </c>
      <c r="S32" s="178">
        <v>79</v>
      </c>
      <c r="T32" s="176">
        <v>38</v>
      </c>
      <c r="U32" s="176">
        <v>18</v>
      </c>
      <c r="V32" s="178">
        <v>56</v>
      </c>
      <c r="W32" s="176">
        <v>1</v>
      </c>
      <c r="X32" s="176">
        <v>0</v>
      </c>
      <c r="Y32" s="178">
        <v>1</v>
      </c>
      <c r="Z32" s="78">
        <v>1505</v>
      </c>
      <c r="AA32" s="78">
        <v>381</v>
      </c>
      <c r="AB32" s="78">
        <v>1886</v>
      </c>
    </row>
    <row r="33" spans="1:28" ht="21" customHeight="1">
      <c r="A33" s="187" t="s">
        <v>32</v>
      </c>
      <c r="B33" s="176">
        <v>0</v>
      </c>
      <c r="C33" s="176">
        <v>0</v>
      </c>
      <c r="D33" s="178">
        <v>0</v>
      </c>
      <c r="E33" s="176">
        <v>0</v>
      </c>
      <c r="F33" s="176">
        <v>0</v>
      </c>
      <c r="G33" s="178">
        <v>0</v>
      </c>
      <c r="H33" s="176">
        <v>75</v>
      </c>
      <c r="I33" s="176">
        <v>19</v>
      </c>
      <c r="J33" s="178">
        <v>94</v>
      </c>
      <c r="K33" s="176">
        <v>118</v>
      </c>
      <c r="L33" s="176">
        <v>40</v>
      </c>
      <c r="M33" s="178">
        <v>158</v>
      </c>
      <c r="N33" s="176">
        <v>0</v>
      </c>
      <c r="O33" s="176">
        <v>0</v>
      </c>
      <c r="P33" s="178">
        <v>0</v>
      </c>
      <c r="Q33" s="176">
        <v>3</v>
      </c>
      <c r="R33" s="176">
        <v>1</v>
      </c>
      <c r="S33" s="178">
        <v>4</v>
      </c>
      <c r="T33" s="176">
        <v>0</v>
      </c>
      <c r="U33" s="176">
        <v>0</v>
      </c>
      <c r="V33" s="178">
        <v>0</v>
      </c>
      <c r="W33" s="176">
        <v>0</v>
      </c>
      <c r="X33" s="176">
        <v>0</v>
      </c>
      <c r="Y33" s="178">
        <v>0</v>
      </c>
      <c r="Z33" s="78">
        <v>196</v>
      </c>
      <c r="AA33" s="78">
        <v>60</v>
      </c>
      <c r="AB33" s="78">
        <v>256</v>
      </c>
    </row>
    <row r="34" spans="1:28" ht="21" customHeight="1">
      <c r="A34" s="187" t="s">
        <v>33</v>
      </c>
      <c r="B34" s="176">
        <v>9</v>
      </c>
      <c r="C34" s="176">
        <v>6</v>
      </c>
      <c r="D34" s="178">
        <v>15</v>
      </c>
      <c r="E34" s="176">
        <v>0</v>
      </c>
      <c r="F34" s="176">
        <v>0</v>
      </c>
      <c r="G34" s="178">
        <v>0</v>
      </c>
      <c r="H34" s="176">
        <v>42</v>
      </c>
      <c r="I34" s="176">
        <v>40</v>
      </c>
      <c r="J34" s="178">
        <v>82</v>
      </c>
      <c r="K34" s="176">
        <v>428</v>
      </c>
      <c r="L34" s="176">
        <v>259</v>
      </c>
      <c r="M34" s="178">
        <v>687</v>
      </c>
      <c r="N34" s="176">
        <v>0</v>
      </c>
      <c r="O34" s="176">
        <v>0</v>
      </c>
      <c r="P34" s="178">
        <v>0</v>
      </c>
      <c r="Q34" s="176">
        <v>0</v>
      </c>
      <c r="R34" s="176">
        <v>6</v>
      </c>
      <c r="S34" s="178">
        <v>6</v>
      </c>
      <c r="T34" s="176">
        <v>7</v>
      </c>
      <c r="U34" s="176">
        <v>16</v>
      </c>
      <c r="V34" s="178">
        <v>23</v>
      </c>
      <c r="W34" s="176">
        <v>24</v>
      </c>
      <c r="X34" s="176">
        <v>8</v>
      </c>
      <c r="Y34" s="178">
        <v>32</v>
      </c>
      <c r="Z34" s="78">
        <v>510</v>
      </c>
      <c r="AA34" s="78">
        <v>335</v>
      </c>
      <c r="AB34" s="78">
        <v>845</v>
      </c>
    </row>
    <row r="35" spans="1:28" s="191" customFormat="1" ht="21" customHeight="1">
      <c r="A35" s="188" t="s">
        <v>49</v>
      </c>
      <c r="B35" s="176">
        <v>625</v>
      </c>
      <c r="C35" s="189">
        <v>212</v>
      </c>
      <c r="D35" s="178">
        <v>837</v>
      </c>
      <c r="E35" s="176">
        <v>13</v>
      </c>
      <c r="F35" s="190">
        <v>11</v>
      </c>
      <c r="G35" s="190">
        <v>24</v>
      </c>
      <c r="H35" s="190">
        <v>3930</v>
      </c>
      <c r="I35" s="190">
        <v>1869</v>
      </c>
      <c r="J35" s="190">
        <v>5799</v>
      </c>
      <c r="K35" s="190">
        <v>16621</v>
      </c>
      <c r="L35" s="190">
        <v>10219</v>
      </c>
      <c r="M35" s="190">
        <v>26840</v>
      </c>
      <c r="N35" s="190">
        <v>57</v>
      </c>
      <c r="O35" s="190">
        <v>56</v>
      </c>
      <c r="P35" s="190">
        <v>113</v>
      </c>
      <c r="Q35" s="190">
        <v>355</v>
      </c>
      <c r="R35" s="190">
        <v>366</v>
      </c>
      <c r="S35" s="190">
        <v>721</v>
      </c>
      <c r="T35" s="190">
        <v>83</v>
      </c>
      <c r="U35" s="190">
        <v>79</v>
      </c>
      <c r="V35" s="190">
        <v>162</v>
      </c>
      <c r="W35" s="190">
        <v>168</v>
      </c>
      <c r="X35" s="190">
        <v>110</v>
      </c>
      <c r="Y35" s="190">
        <v>278</v>
      </c>
      <c r="Z35" s="190">
        <v>21852</v>
      </c>
      <c r="AA35" s="190">
        <v>12922</v>
      </c>
      <c r="AB35" s="190">
        <v>34774</v>
      </c>
    </row>
    <row r="38" spans="1:28" ht="15.75">
      <c r="A38" s="68"/>
      <c r="B38" s="68"/>
      <c r="C38" s="68"/>
      <c r="D38" s="68"/>
      <c r="E38" s="68"/>
      <c r="F38" s="68"/>
      <c r="G38" s="68"/>
    </row>
    <row r="39" spans="1:28" ht="15.75">
      <c r="A39" s="68"/>
      <c r="B39" s="68"/>
      <c r="C39" s="68"/>
      <c r="D39" s="68"/>
      <c r="E39" s="84"/>
      <c r="F39" s="84"/>
      <c r="G39" s="68"/>
    </row>
    <row r="40" spans="1:28" ht="15.75">
      <c r="A40" s="68"/>
      <c r="B40" s="68"/>
      <c r="C40" s="68"/>
      <c r="D40" s="68"/>
      <c r="E40" s="84"/>
      <c r="F40" s="84"/>
      <c r="G40" s="68"/>
    </row>
    <row r="41" spans="1:28" ht="15.75">
      <c r="A41" s="68"/>
      <c r="B41" s="68"/>
      <c r="C41" s="68"/>
      <c r="D41" s="68"/>
      <c r="E41" s="84"/>
      <c r="F41" s="84"/>
      <c r="G41" s="68"/>
    </row>
    <row r="42" spans="1:28" ht="15.75">
      <c r="A42" s="68"/>
      <c r="B42" s="68"/>
      <c r="C42" s="68"/>
      <c r="D42" s="68"/>
      <c r="E42" s="84"/>
      <c r="F42" s="84"/>
      <c r="G42" s="68"/>
    </row>
    <row r="43" spans="1:28" ht="15.75">
      <c r="A43" s="68"/>
      <c r="B43" s="68"/>
      <c r="C43" s="68"/>
      <c r="D43" s="68"/>
      <c r="E43" s="84"/>
      <c r="F43" s="84"/>
      <c r="G43" s="68"/>
    </row>
    <row r="44" spans="1:28" ht="15.75">
      <c r="A44" s="68"/>
      <c r="B44" s="68"/>
      <c r="C44" s="68"/>
      <c r="D44" s="68"/>
      <c r="E44" s="84"/>
      <c r="F44" s="84"/>
      <c r="G44" s="68"/>
    </row>
    <row r="45" spans="1:28" ht="15.75">
      <c r="A45" s="68"/>
      <c r="B45" s="68"/>
      <c r="C45" s="68"/>
      <c r="D45" s="68"/>
      <c r="E45" s="84"/>
      <c r="F45" s="84"/>
      <c r="G45" s="68"/>
    </row>
    <row r="46" spans="1:28" ht="15.75">
      <c r="A46" s="68"/>
      <c r="B46" s="68"/>
      <c r="C46" s="68"/>
      <c r="D46" s="68"/>
      <c r="E46" s="84"/>
      <c r="F46" s="84"/>
      <c r="G46" s="68"/>
    </row>
  </sheetData>
  <mergeCells count="13">
    <mergeCell ref="T2:V2"/>
    <mergeCell ref="W2:Y2"/>
    <mergeCell ref="Z2:AB2"/>
    <mergeCell ref="B1:J1"/>
    <mergeCell ref="K1:S1"/>
    <mergeCell ref="T1:AB1"/>
    <mergeCell ref="N2:P2"/>
    <mergeCell ref="Q2:S2"/>
    <mergeCell ref="A2:A3"/>
    <mergeCell ref="B2:D2"/>
    <mergeCell ref="E2:G2"/>
    <mergeCell ref="H2:J2"/>
    <mergeCell ref="K2:M2"/>
  </mergeCells>
  <pageMargins left="0.70866141732283472" right="0.23622047244094491" top="0.47244094488188981" bottom="0.51181102362204722" header="0.31496062992125984" footer="0.31496062992125984"/>
  <pageSetup paperSize="9" firstPageNumber="60" orientation="portrait" useFirstPageNumber="1" horizontalDpi="4294967294" verticalDpi="4294967294" r:id="rId1"/>
  <headerFooter>
    <oddFooter>&amp;L&amp;"Arial,Italic"&amp;9AISHE 2012-13&amp;CT-&amp;P</oddFooter>
  </headerFooter>
  <colBreaks count="2" manualBreakCount="2">
    <brk id="10" max="1048575" man="1"/>
    <brk id="1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H127"/>
  <sheetViews>
    <sheetView view="pageBreakPreview" topLeftCell="A109" zoomScaleSheetLayoutView="100" workbookViewId="0">
      <selection activeCell="E1" sqref="E1:I1048576"/>
    </sheetView>
  </sheetViews>
  <sheetFormatPr defaultRowHeight="14.25"/>
  <cols>
    <col min="1" max="1" width="53.140625" style="155" customWidth="1"/>
    <col min="2" max="4" width="10.5703125" style="154" customWidth="1"/>
    <col min="5" max="5" width="12.28515625" style="154" customWidth="1"/>
    <col min="6" max="16384" width="9.140625" style="154"/>
  </cols>
  <sheetData>
    <row r="1" spans="1:8" s="193" customFormat="1" ht="36.75" customHeight="1">
      <c r="A1" s="464" t="s">
        <v>640</v>
      </c>
      <c r="B1" s="464"/>
      <c r="C1" s="464"/>
      <c r="D1" s="464"/>
    </row>
    <row r="2" spans="1:8">
      <c r="A2" s="194" t="s">
        <v>641</v>
      </c>
      <c r="B2" s="166" t="s">
        <v>642</v>
      </c>
      <c r="C2" s="166" t="s">
        <v>643</v>
      </c>
      <c r="D2" s="166" t="s">
        <v>104</v>
      </c>
    </row>
    <row r="3" spans="1:8">
      <c r="A3" s="173">
        <v>1</v>
      </c>
      <c r="B3" s="173">
        <v>2</v>
      </c>
      <c r="C3" s="173">
        <v>3</v>
      </c>
      <c r="D3" s="173">
        <v>4</v>
      </c>
    </row>
    <row r="4" spans="1:8">
      <c r="A4" s="167" t="s">
        <v>234</v>
      </c>
      <c r="B4" s="168">
        <v>2369</v>
      </c>
      <c r="C4" s="168">
        <v>364</v>
      </c>
      <c r="D4" s="168">
        <f>B4+C4</f>
        <v>2733</v>
      </c>
      <c r="E4" s="159"/>
      <c r="F4" s="159"/>
      <c r="H4" s="159"/>
    </row>
    <row r="5" spans="1:8">
      <c r="A5" s="167" t="s">
        <v>244</v>
      </c>
      <c r="B5" s="168">
        <v>2008</v>
      </c>
      <c r="C5" s="168">
        <v>617</v>
      </c>
      <c r="D5" s="168">
        <f t="shared" ref="D5:D68" si="0">B5+C5</f>
        <v>2625</v>
      </c>
      <c r="E5" s="159"/>
      <c r="F5" s="159"/>
    </row>
    <row r="6" spans="1:8">
      <c r="A6" s="167" t="s">
        <v>231</v>
      </c>
      <c r="B6" s="168">
        <v>1586</v>
      </c>
      <c r="C6" s="168">
        <v>1037</v>
      </c>
      <c r="D6" s="168">
        <f t="shared" si="0"/>
        <v>2623</v>
      </c>
      <c r="E6" s="159"/>
      <c r="F6" s="159"/>
    </row>
    <row r="7" spans="1:8">
      <c r="A7" s="167" t="s">
        <v>243</v>
      </c>
      <c r="B7" s="168">
        <v>997</v>
      </c>
      <c r="C7" s="168">
        <v>1292</v>
      </c>
      <c r="D7" s="168">
        <f t="shared" si="0"/>
        <v>2289</v>
      </c>
      <c r="E7" s="159"/>
      <c r="F7" s="159"/>
    </row>
    <row r="8" spans="1:8">
      <c r="A8" s="167" t="s">
        <v>232</v>
      </c>
      <c r="B8" s="168">
        <v>1372</v>
      </c>
      <c r="C8" s="168">
        <v>785</v>
      </c>
      <c r="D8" s="168">
        <f t="shared" si="0"/>
        <v>2157</v>
      </c>
      <c r="E8" s="159"/>
      <c r="F8" s="159"/>
    </row>
    <row r="9" spans="1:8">
      <c r="A9" s="167" t="s">
        <v>238</v>
      </c>
      <c r="B9" s="168">
        <v>1706</v>
      </c>
      <c r="C9" s="168">
        <v>304</v>
      </c>
      <c r="D9" s="168">
        <f t="shared" si="0"/>
        <v>2010</v>
      </c>
      <c r="E9" s="159"/>
      <c r="F9" s="159"/>
    </row>
    <row r="10" spans="1:8">
      <c r="A10" s="167" t="s">
        <v>233</v>
      </c>
      <c r="B10" s="168">
        <v>1211</v>
      </c>
      <c r="C10" s="168">
        <v>638</v>
      </c>
      <c r="D10" s="168">
        <f t="shared" si="0"/>
        <v>1849</v>
      </c>
      <c r="E10" s="159"/>
      <c r="F10" s="159"/>
    </row>
    <row r="11" spans="1:8">
      <c r="A11" s="167" t="s">
        <v>242</v>
      </c>
      <c r="B11" s="168">
        <v>49</v>
      </c>
      <c r="C11" s="168">
        <v>1744</v>
      </c>
      <c r="D11" s="168">
        <f t="shared" si="0"/>
        <v>1793</v>
      </c>
      <c r="E11" s="159"/>
      <c r="F11" s="159"/>
    </row>
    <row r="12" spans="1:8">
      <c r="A12" s="167" t="s">
        <v>239</v>
      </c>
      <c r="B12" s="168">
        <v>1157</v>
      </c>
      <c r="C12" s="168">
        <v>511</v>
      </c>
      <c r="D12" s="168">
        <f t="shared" si="0"/>
        <v>1668</v>
      </c>
      <c r="E12" s="159"/>
      <c r="F12" s="159"/>
    </row>
    <row r="13" spans="1:8">
      <c r="A13" s="167" t="s">
        <v>235</v>
      </c>
      <c r="B13" s="168">
        <v>1379</v>
      </c>
      <c r="C13" s="168">
        <v>212</v>
      </c>
      <c r="D13" s="168">
        <f t="shared" si="0"/>
        <v>1591</v>
      </c>
      <c r="E13" s="159"/>
      <c r="F13" s="159"/>
    </row>
    <row r="14" spans="1:8">
      <c r="A14" s="167" t="s">
        <v>160</v>
      </c>
      <c r="B14" s="168">
        <v>996</v>
      </c>
      <c r="C14" s="168">
        <v>580</v>
      </c>
      <c r="D14" s="168">
        <f t="shared" si="0"/>
        <v>1576</v>
      </c>
      <c r="E14" s="159"/>
      <c r="F14" s="159"/>
    </row>
    <row r="15" spans="1:8">
      <c r="A15" s="167" t="s">
        <v>162</v>
      </c>
      <c r="B15" s="168">
        <v>984</v>
      </c>
      <c r="C15" s="168">
        <v>364</v>
      </c>
      <c r="D15" s="168">
        <f t="shared" si="0"/>
        <v>1348</v>
      </c>
      <c r="E15" s="159"/>
      <c r="F15" s="159"/>
    </row>
    <row r="16" spans="1:8">
      <c r="A16" s="167" t="s">
        <v>245</v>
      </c>
      <c r="B16" s="168">
        <v>853</v>
      </c>
      <c r="C16" s="168">
        <v>444</v>
      </c>
      <c r="D16" s="168">
        <f t="shared" si="0"/>
        <v>1297</v>
      </c>
      <c r="E16" s="159"/>
      <c r="F16" s="159"/>
    </row>
    <row r="17" spans="1:6">
      <c r="A17" s="167" t="s">
        <v>248</v>
      </c>
      <c r="B17" s="168">
        <v>379</v>
      </c>
      <c r="C17" s="168">
        <v>681</v>
      </c>
      <c r="D17" s="168">
        <f t="shared" si="0"/>
        <v>1060</v>
      </c>
      <c r="E17" s="159"/>
      <c r="F17" s="159"/>
    </row>
    <row r="18" spans="1:6">
      <c r="A18" s="167" t="s">
        <v>161</v>
      </c>
      <c r="B18" s="168">
        <v>719</v>
      </c>
      <c r="C18" s="168">
        <v>337</v>
      </c>
      <c r="D18" s="168">
        <f t="shared" si="0"/>
        <v>1056</v>
      </c>
      <c r="E18" s="159"/>
      <c r="F18" s="159"/>
    </row>
    <row r="19" spans="1:6">
      <c r="A19" s="167" t="s">
        <v>149</v>
      </c>
      <c r="B19" s="168">
        <v>622</v>
      </c>
      <c r="C19" s="168">
        <v>210</v>
      </c>
      <c r="D19" s="168">
        <f t="shared" si="0"/>
        <v>832</v>
      </c>
      <c r="E19" s="159"/>
      <c r="F19" s="159"/>
    </row>
    <row r="20" spans="1:6">
      <c r="A20" s="167" t="s">
        <v>254</v>
      </c>
      <c r="B20" s="168">
        <v>251</v>
      </c>
      <c r="C20" s="168">
        <v>374</v>
      </c>
      <c r="D20" s="168">
        <f t="shared" si="0"/>
        <v>625</v>
      </c>
      <c r="E20" s="159"/>
      <c r="F20" s="159"/>
    </row>
    <row r="21" spans="1:6">
      <c r="A21" s="167" t="s">
        <v>644</v>
      </c>
      <c r="B21" s="168">
        <v>301</v>
      </c>
      <c r="C21" s="168">
        <v>182</v>
      </c>
      <c r="D21" s="168">
        <f t="shared" si="0"/>
        <v>483</v>
      </c>
      <c r="E21" s="159"/>
      <c r="F21" s="159"/>
    </row>
    <row r="22" spans="1:6">
      <c r="A22" s="167" t="s">
        <v>236</v>
      </c>
      <c r="B22" s="168">
        <v>169</v>
      </c>
      <c r="C22" s="168">
        <v>260</v>
      </c>
      <c r="D22" s="168">
        <f t="shared" si="0"/>
        <v>429</v>
      </c>
      <c r="E22" s="159"/>
      <c r="F22" s="159"/>
    </row>
    <row r="23" spans="1:6">
      <c r="A23" s="167" t="s">
        <v>241</v>
      </c>
      <c r="B23" s="168">
        <v>210</v>
      </c>
      <c r="C23" s="168">
        <v>201</v>
      </c>
      <c r="D23" s="168">
        <f t="shared" si="0"/>
        <v>411</v>
      </c>
      <c r="E23" s="159"/>
      <c r="F23" s="159"/>
    </row>
    <row r="24" spans="1:6">
      <c r="A24" s="167" t="s">
        <v>164</v>
      </c>
      <c r="B24" s="168">
        <v>225</v>
      </c>
      <c r="C24" s="168">
        <v>113</v>
      </c>
      <c r="D24" s="168">
        <f t="shared" si="0"/>
        <v>338</v>
      </c>
      <c r="E24" s="159"/>
      <c r="F24" s="159"/>
    </row>
    <row r="25" spans="1:6">
      <c r="A25" s="167" t="s">
        <v>266</v>
      </c>
      <c r="B25" s="168">
        <v>182</v>
      </c>
      <c r="C25" s="168">
        <v>87</v>
      </c>
      <c r="D25" s="168">
        <f t="shared" si="0"/>
        <v>269</v>
      </c>
      <c r="E25" s="159"/>
      <c r="F25" s="159"/>
    </row>
    <row r="26" spans="1:6">
      <c r="A26" s="167" t="s">
        <v>645</v>
      </c>
      <c r="B26" s="168">
        <v>53</v>
      </c>
      <c r="C26" s="168">
        <v>184</v>
      </c>
      <c r="D26" s="168">
        <f t="shared" si="0"/>
        <v>237</v>
      </c>
      <c r="E26" s="159"/>
      <c r="F26" s="159"/>
    </row>
    <row r="27" spans="1:6">
      <c r="A27" s="167" t="s">
        <v>189</v>
      </c>
      <c r="B27" s="168">
        <v>117</v>
      </c>
      <c r="C27" s="168">
        <v>93</v>
      </c>
      <c r="D27" s="168">
        <f t="shared" si="0"/>
        <v>210</v>
      </c>
      <c r="E27" s="159"/>
      <c r="F27" s="159"/>
    </row>
    <row r="28" spans="1:6">
      <c r="A28" s="167" t="s">
        <v>240</v>
      </c>
      <c r="B28" s="168">
        <v>86</v>
      </c>
      <c r="C28" s="168">
        <v>115</v>
      </c>
      <c r="D28" s="168">
        <f t="shared" si="0"/>
        <v>201</v>
      </c>
      <c r="E28" s="159"/>
      <c r="F28" s="159"/>
    </row>
    <row r="29" spans="1:6">
      <c r="A29" s="167" t="s">
        <v>165</v>
      </c>
      <c r="B29" s="168">
        <v>143</v>
      </c>
      <c r="C29" s="168">
        <v>28</v>
      </c>
      <c r="D29" s="168">
        <f t="shared" si="0"/>
        <v>171</v>
      </c>
      <c r="E29" s="159"/>
      <c r="F29" s="159"/>
    </row>
    <row r="30" spans="1:6">
      <c r="A30" s="167" t="s">
        <v>646</v>
      </c>
      <c r="B30" s="168">
        <v>83</v>
      </c>
      <c r="C30" s="168">
        <v>79</v>
      </c>
      <c r="D30" s="168">
        <f t="shared" si="0"/>
        <v>162</v>
      </c>
      <c r="E30" s="159"/>
      <c r="F30" s="159"/>
    </row>
    <row r="31" spans="1:6">
      <c r="A31" s="167" t="s">
        <v>250</v>
      </c>
      <c r="B31" s="168">
        <v>84</v>
      </c>
      <c r="C31" s="168">
        <v>63</v>
      </c>
      <c r="D31" s="168">
        <f t="shared" si="0"/>
        <v>147</v>
      </c>
      <c r="E31" s="159"/>
      <c r="F31" s="159"/>
    </row>
    <row r="32" spans="1:6">
      <c r="A32" s="167" t="s">
        <v>313</v>
      </c>
      <c r="B32" s="168">
        <v>76</v>
      </c>
      <c r="C32" s="168">
        <v>69</v>
      </c>
      <c r="D32" s="168">
        <f t="shared" si="0"/>
        <v>145</v>
      </c>
      <c r="E32" s="159"/>
      <c r="F32" s="159"/>
    </row>
    <row r="33" spans="1:6">
      <c r="A33" s="167" t="s">
        <v>170</v>
      </c>
      <c r="B33" s="168">
        <v>75</v>
      </c>
      <c r="C33" s="168">
        <v>40</v>
      </c>
      <c r="D33" s="168">
        <f t="shared" si="0"/>
        <v>115</v>
      </c>
      <c r="E33" s="159"/>
      <c r="F33" s="159"/>
    </row>
    <row r="34" spans="1:6">
      <c r="A34" s="167" t="s">
        <v>647</v>
      </c>
      <c r="B34" s="168">
        <v>57</v>
      </c>
      <c r="C34" s="168">
        <v>56</v>
      </c>
      <c r="D34" s="168">
        <f t="shared" si="0"/>
        <v>113</v>
      </c>
      <c r="E34" s="159"/>
      <c r="F34" s="159"/>
    </row>
    <row r="35" spans="1:6">
      <c r="A35" s="167" t="s">
        <v>201</v>
      </c>
      <c r="B35" s="168">
        <v>93</v>
      </c>
      <c r="C35" s="168">
        <v>11</v>
      </c>
      <c r="D35" s="168">
        <f t="shared" si="0"/>
        <v>104</v>
      </c>
      <c r="E35" s="159"/>
      <c r="F35" s="159"/>
    </row>
    <row r="36" spans="1:6">
      <c r="A36" s="167" t="s">
        <v>264</v>
      </c>
      <c r="B36" s="168">
        <v>83</v>
      </c>
      <c r="C36" s="168">
        <v>20</v>
      </c>
      <c r="D36" s="168">
        <f t="shared" si="0"/>
        <v>103</v>
      </c>
      <c r="E36" s="159"/>
      <c r="F36" s="159"/>
    </row>
    <row r="37" spans="1:6">
      <c r="A37" s="167" t="s">
        <v>172</v>
      </c>
      <c r="B37" s="168">
        <v>68</v>
      </c>
      <c r="C37" s="168">
        <v>33</v>
      </c>
      <c r="D37" s="168">
        <f t="shared" si="0"/>
        <v>101</v>
      </c>
      <c r="E37" s="159"/>
      <c r="F37" s="159"/>
    </row>
    <row r="38" spans="1:6">
      <c r="A38" s="167" t="s">
        <v>173</v>
      </c>
      <c r="B38" s="168">
        <v>20</v>
      </c>
      <c r="C38" s="168">
        <v>80</v>
      </c>
      <c r="D38" s="168">
        <f t="shared" si="0"/>
        <v>100</v>
      </c>
      <c r="E38" s="159"/>
      <c r="F38" s="159"/>
    </row>
    <row r="39" spans="1:6">
      <c r="A39" s="167" t="s">
        <v>258</v>
      </c>
      <c r="B39" s="168">
        <v>47</v>
      </c>
      <c r="C39" s="168">
        <v>46</v>
      </c>
      <c r="D39" s="168">
        <f t="shared" si="0"/>
        <v>93</v>
      </c>
      <c r="E39" s="159"/>
      <c r="F39" s="159"/>
    </row>
    <row r="40" spans="1:6">
      <c r="A40" s="167" t="s">
        <v>168</v>
      </c>
      <c r="B40" s="168">
        <v>56</v>
      </c>
      <c r="C40" s="168">
        <v>22</v>
      </c>
      <c r="D40" s="168">
        <f t="shared" si="0"/>
        <v>78</v>
      </c>
      <c r="E40" s="159"/>
      <c r="F40" s="159"/>
    </row>
    <row r="41" spans="1:6">
      <c r="A41" s="167" t="s">
        <v>163</v>
      </c>
      <c r="B41" s="168">
        <v>64</v>
      </c>
      <c r="C41" s="168">
        <v>13</v>
      </c>
      <c r="D41" s="168">
        <f t="shared" si="0"/>
        <v>77</v>
      </c>
      <c r="E41" s="159"/>
      <c r="F41" s="159"/>
    </row>
    <row r="42" spans="1:6">
      <c r="A42" s="167" t="s">
        <v>268</v>
      </c>
      <c r="B42" s="168">
        <v>30</v>
      </c>
      <c r="C42" s="168">
        <v>43</v>
      </c>
      <c r="D42" s="168">
        <f t="shared" si="0"/>
        <v>73</v>
      </c>
      <c r="E42" s="159"/>
      <c r="F42" s="159"/>
    </row>
    <row r="43" spans="1:6">
      <c r="A43" s="167" t="s">
        <v>275</v>
      </c>
      <c r="B43" s="168">
        <v>46</v>
      </c>
      <c r="C43" s="168">
        <v>27</v>
      </c>
      <c r="D43" s="168">
        <f t="shared" si="0"/>
        <v>73</v>
      </c>
      <c r="E43" s="159"/>
      <c r="F43" s="159"/>
    </row>
    <row r="44" spans="1:6">
      <c r="A44" s="167" t="s">
        <v>246</v>
      </c>
      <c r="B44" s="168">
        <v>64</v>
      </c>
      <c r="C44" s="168">
        <v>8</v>
      </c>
      <c r="D44" s="168">
        <f t="shared" si="0"/>
        <v>72</v>
      </c>
      <c r="E44" s="159"/>
      <c r="F44" s="159"/>
    </row>
    <row r="45" spans="1:6" ht="28.5">
      <c r="A45" s="167" t="s">
        <v>284</v>
      </c>
      <c r="B45" s="168">
        <v>11</v>
      </c>
      <c r="C45" s="168">
        <v>55</v>
      </c>
      <c r="D45" s="168">
        <f t="shared" si="0"/>
        <v>66</v>
      </c>
      <c r="E45" s="159"/>
      <c r="F45" s="159"/>
    </row>
    <row r="46" spans="1:6">
      <c r="A46" s="167" t="s">
        <v>252</v>
      </c>
      <c r="B46" s="168">
        <v>24</v>
      </c>
      <c r="C46" s="168">
        <v>37</v>
      </c>
      <c r="D46" s="168">
        <f t="shared" si="0"/>
        <v>61</v>
      </c>
      <c r="E46" s="159"/>
      <c r="F46" s="159"/>
    </row>
    <row r="47" spans="1:6">
      <c r="A47" s="167" t="s">
        <v>315</v>
      </c>
      <c r="B47" s="168">
        <v>32</v>
      </c>
      <c r="C47" s="168">
        <v>23</v>
      </c>
      <c r="D47" s="168">
        <f t="shared" si="0"/>
        <v>55</v>
      </c>
      <c r="E47" s="159"/>
      <c r="F47" s="159"/>
    </row>
    <row r="48" spans="1:6">
      <c r="A48" s="167" t="s">
        <v>257</v>
      </c>
      <c r="B48" s="168">
        <v>25</v>
      </c>
      <c r="C48" s="168">
        <v>29</v>
      </c>
      <c r="D48" s="168">
        <f t="shared" si="0"/>
        <v>54</v>
      </c>
      <c r="E48" s="159"/>
      <c r="F48" s="159"/>
    </row>
    <row r="49" spans="1:6">
      <c r="A49" s="167" t="s">
        <v>185</v>
      </c>
      <c r="B49" s="168">
        <v>35</v>
      </c>
      <c r="C49" s="168">
        <v>19</v>
      </c>
      <c r="D49" s="168">
        <f t="shared" si="0"/>
        <v>54</v>
      </c>
      <c r="E49" s="159"/>
      <c r="F49" s="159"/>
    </row>
    <row r="50" spans="1:6">
      <c r="A50" s="167" t="s">
        <v>166</v>
      </c>
      <c r="B50" s="168">
        <v>45</v>
      </c>
      <c r="C50" s="168">
        <v>7</v>
      </c>
      <c r="D50" s="168">
        <f t="shared" si="0"/>
        <v>52</v>
      </c>
      <c r="E50" s="159"/>
      <c r="F50" s="159"/>
    </row>
    <row r="51" spans="1:6">
      <c r="A51" s="167" t="s">
        <v>171</v>
      </c>
      <c r="B51" s="168">
        <v>51</v>
      </c>
      <c r="C51" s="168">
        <v>0</v>
      </c>
      <c r="D51" s="168">
        <f t="shared" si="0"/>
        <v>51</v>
      </c>
      <c r="E51" s="159"/>
      <c r="F51" s="159"/>
    </row>
    <row r="52" spans="1:6">
      <c r="A52" s="167" t="s">
        <v>180</v>
      </c>
      <c r="B52" s="168">
        <v>48</v>
      </c>
      <c r="C52" s="168">
        <v>2</v>
      </c>
      <c r="D52" s="168">
        <f t="shared" si="0"/>
        <v>50</v>
      </c>
      <c r="E52" s="159"/>
      <c r="F52" s="159"/>
    </row>
    <row r="53" spans="1:6">
      <c r="A53" s="167" t="s">
        <v>237</v>
      </c>
      <c r="B53" s="168">
        <v>11</v>
      </c>
      <c r="C53" s="168">
        <v>36</v>
      </c>
      <c r="D53" s="168">
        <f t="shared" si="0"/>
        <v>47</v>
      </c>
      <c r="E53" s="159"/>
      <c r="F53" s="159"/>
    </row>
    <row r="54" spans="1:6">
      <c r="A54" s="167" t="s">
        <v>247</v>
      </c>
      <c r="B54" s="168">
        <v>43</v>
      </c>
      <c r="C54" s="168">
        <v>2</v>
      </c>
      <c r="D54" s="168">
        <f t="shared" si="0"/>
        <v>45</v>
      </c>
      <c r="E54" s="159"/>
      <c r="F54" s="159"/>
    </row>
    <row r="55" spans="1:6">
      <c r="A55" s="167" t="s">
        <v>183</v>
      </c>
      <c r="B55" s="168">
        <v>19</v>
      </c>
      <c r="C55" s="168">
        <v>23</v>
      </c>
      <c r="D55" s="168">
        <f t="shared" si="0"/>
        <v>42</v>
      </c>
      <c r="E55" s="159"/>
      <c r="F55" s="159"/>
    </row>
    <row r="56" spans="1:6">
      <c r="A56" s="167" t="s">
        <v>278</v>
      </c>
      <c r="B56" s="168">
        <v>17</v>
      </c>
      <c r="C56" s="168">
        <v>22</v>
      </c>
      <c r="D56" s="168">
        <f t="shared" si="0"/>
        <v>39</v>
      </c>
      <c r="E56" s="159"/>
      <c r="F56" s="159"/>
    </row>
    <row r="57" spans="1:6">
      <c r="A57" s="167" t="s">
        <v>199</v>
      </c>
      <c r="B57" s="168">
        <v>13</v>
      </c>
      <c r="C57" s="168">
        <v>16</v>
      </c>
      <c r="D57" s="168">
        <f t="shared" si="0"/>
        <v>29</v>
      </c>
      <c r="E57" s="159"/>
      <c r="F57" s="159"/>
    </row>
    <row r="58" spans="1:6" ht="28.5">
      <c r="A58" s="167" t="s">
        <v>285</v>
      </c>
      <c r="B58" s="168">
        <v>12</v>
      </c>
      <c r="C58" s="168">
        <v>16</v>
      </c>
      <c r="D58" s="168">
        <f t="shared" si="0"/>
        <v>28</v>
      </c>
      <c r="E58" s="159"/>
      <c r="F58" s="159"/>
    </row>
    <row r="59" spans="1:6">
      <c r="A59" s="167" t="s">
        <v>272</v>
      </c>
      <c r="B59" s="168">
        <v>10</v>
      </c>
      <c r="C59" s="168">
        <v>16</v>
      </c>
      <c r="D59" s="168">
        <f t="shared" si="0"/>
        <v>26</v>
      </c>
      <c r="E59" s="159"/>
      <c r="F59" s="159"/>
    </row>
    <row r="60" spans="1:6">
      <c r="A60" s="167" t="s">
        <v>167</v>
      </c>
      <c r="B60" s="168">
        <v>12</v>
      </c>
      <c r="C60" s="168">
        <v>13</v>
      </c>
      <c r="D60" s="168">
        <f t="shared" si="0"/>
        <v>25</v>
      </c>
      <c r="E60" s="159"/>
      <c r="F60" s="159"/>
    </row>
    <row r="61" spans="1:6">
      <c r="A61" s="167" t="s">
        <v>159</v>
      </c>
      <c r="B61" s="168">
        <v>13</v>
      </c>
      <c r="C61" s="168">
        <v>11</v>
      </c>
      <c r="D61" s="168">
        <f t="shared" si="0"/>
        <v>24</v>
      </c>
      <c r="E61" s="159"/>
      <c r="F61" s="159"/>
    </row>
    <row r="62" spans="1:6" ht="28.5">
      <c r="A62" s="167" t="s">
        <v>260</v>
      </c>
      <c r="B62" s="168">
        <v>17</v>
      </c>
      <c r="C62" s="168">
        <v>7</v>
      </c>
      <c r="D62" s="168">
        <f t="shared" si="0"/>
        <v>24</v>
      </c>
      <c r="E62" s="159"/>
      <c r="F62" s="159"/>
    </row>
    <row r="63" spans="1:6">
      <c r="A63" s="167" t="s">
        <v>249</v>
      </c>
      <c r="B63" s="168">
        <v>7</v>
      </c>
      <c r="C63" s="168">
        <v>15</v>
      </c>
      <c r="D63" s="168">
        <f t="shared" si="0"/>
        <v>22</v>
      </c>
      <c r="E63" s="159"/>
      <c r="F63" s="159"/>
    </row>
    <row r="64" spans="1:6">
      <c r="A64" s="167" t="s">
        <v>277</v>
      </c>
      <c r="B64" s="168">
        <v>11</v>
      </c>
      <c r="C64" s="168">
        <v>11</v>
      </c>
      <c r="D64" s="168">
        <f t="shared" si="0"/>
        <v>22</v>
      </c>
      <c r="E64" s="159"/>
      <c r="F64" s="159"/>
    </row>
    <row r="65" spans="1:6" ht="28.5">
      <c r="A65" s="167" t="s">
        <v>261</v>
      </c>
      <c r="B65" s="168">
        <v>16</v>
      </c>
      <c r="C65" s="168">
        <v>4</v>
      </c>
      <c r="D65" s="168">
        <f t="shared" si="0"/>
        <v>20</v>
      </c>
      <c r="E65" s="159"/>
      <c r="F65" s="159"/>
    </row>
    <row r="66" spans="1:6">
      <c r="A66" s="167" t="s">
        <v>177</v>
      </c>
      <c r="B66" s="168">
        <v>13</v>
      </c>
      <c r="C66" s="168">
        <v>6</v>
      </c>
      <c r="D66" s="168">
        <f t="shared" si="0"/>
        <v>19</v>
      </c>
      <c r="E66" s="159"/>
      <c r="F66" s="159"/>
    </row>
    <row r="67" spans="1:6">
      <c r="A67" s="167" t="s">
        <v>184</v>
      </c>
      <c r="B67" s="168">
        <v>14</v>
      </c>
      <c r="C67" s="168">
        <v>5</v>
      </c>
      <c r="D67" s="168">
        <f t="shared" si="0"/>
        <v>19</v>
      </c>
      <c r="E67" s="159"/>
      <c r="F67" s="159"/>
    </row>
    <row r="68" spans="1:6">
      <c r="A68" s="167" t="s">
        <v>294</v>
      </c>
      <c r="B68" s="168">
        <v>16</v>
      </c>
      <c r="C68" s="168">
        <v>3</v>
      </c>
      <c r="D68" s="168">
        <f t="shared" si="0"/>
        <v>19</v>
      </c>
      <c r="E68" s="159"/>
      <c r="F68" s="159"/>
    </row>
    <row r="69" spans="1:6">
      <c r="A69" s="167" t="s">
        <v>169</v>
      </c>
      <c r="B69" s="168">
        <v>15</v>
      </c>
      <c r="C69" s="168">
        <v>4</v>
      </c>
      <c r="D69" s="168">
        <f t="shared" ref="D69:D127" si="1">B69+C69</f>
        <v>19</v>
      </c>
      <c r="E69" s="159"/>
      <c r="F69" s="159"/>
    </row>
    <row r="70" spans="1:6">
      <c r="A70" s="167" t="s">
        <v>291</v>
      </c>
      <c r="B70" s="168">
        <v>7</v>
      </c>
      <c r="C70" s="168">
        <v>11</v>
      </c>
      <c r="D70" s="168">
        <f t="shared" si="1"/>
        <v>18</v>
      </c>
      <c r="E70" s="159"/>
      <c r="F70" s="159"/>
    </row>
    <row r="71" spans="1:6">
      <c r="A71" s="167" t="s">
        <v>255</v>
      </c>
      <c r="B71" s="168">
        <v>13</v>
      </c>
      <c r="C71" s="168">
        <v>5</v>
      </c>
      <c r="D71" s="168">
        <f t="shared" si="1"/>
        <v>18</v>
      </c>
      <c r="E71" s="159"/>
      <c r="F71" s="159"/>
    </row>
    <row r="72" spans="1:6">
      <c r="A72" s="167" t="s">
        <v>280</v>
      </c>
      <c r="B72" s="168">
        <v>9</v>
      </c>
      <c r="C72" s="168">
        <v>8</v>
      </c>
      <c r="D72" s="168">
        <f t="shared" si="1"/>
        <v>17</v>
      </c>
      <c r="E72" s="159"/>
      <c r="F72" s="159"/>
    </row>
    <row r="73" spans="1:6" ht="28.5">
      <c r="A73" s="167" t="s">
        <v>314</v>
      </c>
      <c r="B73" s="168">
        <v>15</v>
      </c>
      <c r="C73" s="168">
        <v>2</v>
      </c>
      <c r="D73" s="168">
        <f t="shared" si="1"/>
        <v>17</v>
      </c>
      <c r="E73" s="159"/>
      <c r="F73" s="159"/>
    </row>
    <row r="74" spans="1:6" ht="28.5">
      <c r="A74" s="167" t="s">
        <v>316</v>
      </c>
      <c r="B74" s="168">
        <v>8</v>
      </c>
      <c r="C74" s="168">
        <v>9</v>
      </c>
      <c r="D74" s="168">
        <f t="shared" si="1"/>
        <v>17</v>
      </c>
      <c r="E74" s="159"/>
      <c r="F74" s="159"/>
    </row>
    <row r="75" spans="1:6">
      <c r="A75" s="167" t="s">
        <v>194</v>
      </c>
      <c r="B75" s="168">
        <v>11</v>
      </c>
      <c r="C75" s="168">
        <v>6</v>
      </c>
      <c r="D75" s="168">
        <f t="shared" si="1"/>
        <v>17</v>
      </c>
      <c r="E75" s="159"/>
      <c r="F75" s="159"/>
    </row>
    <row r="76" spans="1:6">
      <c r="A76" s="167" t="s">
        <v>317</v>
      </c>
      <c r="B76" s="168">
        <v>16</v>
      </c>
      <c r="C76" s="168">
        <v>1</v>
      </c>
      <c r="D76" s="168">
        <f t="shared" si="1"/>
        <v>17</v>
      </c>
      <c r="E76" s="159"/>
      <c r="F76" s="159"/>
    </row>
    <row r="77" spans="1:6">
      <c r="A77" s="167" t="s">
        <v>281</v>
      </c>
      <c r="B77" s="168">
        <v>5</v>
      </c>
      <c r="C77" s="168">
        <v>11</v>
      </c>
      <c r="D77" s="168">
        <f t="shared" si="1"/>
        <v>16</v>
      </c>
      <c r="E77" s="159"/>
      <c r="F77" s="159"/>
    </row>
    <row r="78" spans="1:6" ht="28.5">
      <c r="A78" s="167" t="s">
        <v>267</v>
      </c>
      <c r="B78" s="168">
        <v>9</v>
      </c>
      <c r="C78" s="168">
        <v>6</v>
      </c>
      <c r="D78" s="168">
        <f t="shared" si="1"/>
        <v>15</v>
      </c>
      <c r="E78" s="159"/>
      <c r="F78" s="159"/>
    </row>
    <row r="79" spans="1:6">
      <c r="A79" s="167" t="s">
        <v>322</v>
      </c>
      <c r="B79" s="168">
        <v>11</v>
      </c>
      <c r="C79" s="168">
        <v>4</v>
      </c>
      <c r="D79" s="168">
        <f t="shared" si="1"/>
        <v>15</v>
      </c>
      <c r="E79" s="159"/>
      <c r="F79" s="159"/>
    </row>
    <row r="80" spans="1:6">
      <c r="A80" s="167" t="s">
        <v>301</v>
      </c>
      <c r="B80" s="168">
        <v>1</v>
      </c>
      <c r="C80" s="168">
        <v>14</v>
      </c>
      <c r="D80" s="168">
        <f t="shared" si="1"/>
        <v>15</v>
      </c>
      <c r="E80" s="159"/>
      <c r="F80" s="159"/>
    </row>
    <row r="81" spans="1:6">
      <c r="A81" s="167" t="s">
        <v>179</v>
      </c>
      <c r="B81" s="168">
        <v>11</v>
      </c>
      <c r="C81" s="168">
        <v>3</v>
      </c>
      <c r="D81" s="168">
        <f t="shared" si="1"/>
        <v>14</v>
      </c>
      <c r="E81" s="159"/>
      <c r="F81" s="159"/>
    </row>
    <row r="82" spans="1:6">
      <c r="A82" s="167" t="s">
        <v>259</v>
      </c>
      <c r="B82" s="168">
        <v>1</v>
      </c>
      <c r="C82" s="168">
        <v>12</v>
      </c>
      <c r="D82" s="168">
        <f t="shared" si="1"/>
        <v>13</v>
      </c>
      <c r="E82" s="159"/>
      <c r="F82" s="159"/>
    </row>
    <row r="83" spans="1:6" ht="28.5">
      <c r="A83" s="167" t="s">
        <v>318</v>
      </c>
      <c r="B83" s="168">
        <v>10</v>
      </c>
      <c r="C83" s="168">
        <v>2</v>
      </c>
      <c r="D83" s="168">
        <f t="shared" si="1"/>
        <v>12</v>
      </c>
      <c r="E83" s="159"/>
      <c r="F83" s="159"/>
    </row>
    <row r="84" spans="1:6">
      <c r="A84" s="167" t="s">
        <v>256</v>
      </c>
      <c r="B84" s="168">
        <v>6</v>
      </c>
      <c r="C84" s="168">
        <v>6</v>
      </c>
      <c r="D84" s="168">
        <f t="shared" si="1"/>
        <v>12</v>
      </c>
      <c r="E84" s="159"/>
      <c r="F84" s="159"/>
    </row>
    <row r="85" spans="1:6">
      <c r="A85" s="167" t="s">
        <v>276</v>
      </c>
      <c r="B85" s="168">
        <v>6</v>
      </c>
      <c r="C85" s="168">
        <v>6</v>
      </c>
      <c r="D85" s="168">
        <f t="shared" si="1"/>
        <v>12</v>
      </c>
      <c r="E85" s="159"/>
      <c r="F85" s="159"/>
    </row>
    <row r="86" spans="1:6">
      <c r="A86" s="167" t="s">
        <v>200</v>
      </c>
      <c r="B86" s="168">
        <v>10</v>
      </c>
      <c r="C86" s="168">
        <v>1</v>
      </c>
      <c r="D86" s="168">
        <f t="shared" si="1"/>
        <v>11</v>
      </c>
      <c r="E86" s="159"/>
      <c r="F86" s="159"/>
    </row>
    <row r="87" spans="1:6">
      <c r="A87" s="167" t="s">
        <v>263</v>
      </c>
      <c r="B87" s="168">
        <v>8</v>
      </c>
      <c r="C87" s="168">
        <v>3</v>
      </c>
      <c r="D87" s="168">
        <f t="shared" si="1"/>
        <v>11</v>
      </c>
      <c r="E87" s="159"/>
      <c r="F87" s="159"/>
    </row>
    <row r="88" spans="1:6">
      <c r="A88" s="167" t="s">
        <v>191</v>
      </c>
      <c r="B88" s="168">
        <v>7</v>
      </c>
      <c r="C88" s="168">
        <v>3</v>
      </c>
      <c r="D88" s="168">
        <f t="shared" si="1"/>
        <v>10</v>
      </c>
      <c r="E88" s="159"/>
      <c r="F88" s="159"/>
    </row>
    <row r="89" spans="1:6">
      <c r="A89" s="167" t="s">
        <v>186</v>
      </c>
      <c r="B89" s="168">
        <v>7</v>
      </c>
      <c r="C89" s="168">
        <v>2</v>
      </c>
      <c r="D89" s="168">
        <f t="shared" si="1"/>
        <v>9</v>
      </c>
      <c r="E89" s="159"/>
      <c r="F89" s="159"/>
    </row>
    <row r="90" spans="1:6">
      <c r="A90" s="167" t="s">
        <v>262</v>
      </c>
      <c r="B90" s="168">
        <v>8</v>
      </c>
      <c r="C90" s="168">
        <v>1</v>
      </c>
      <c r="D90" s="168">
        <f t="shared" si="1"/>
        <v>9</v>
      </c>
      <c r="E90" s="159"/>
      <c r="F90" s="159"/>
    </row>
    <row r="91" spans="1:6">
      <c r="A91" s="167" t="s">
        <v>193</v>
      </c>
      <c r="B91" s="168">
        <v>4</v>
      </c>
      <c r="C91" s="168">
        <v>5</v>
      </c>
      <c r="D91" s="168">
        <f t="shared" si="1"/>
        <v>9</v>
      </c>
      <c r="E91" s="159"/>
      <c r="F91" s="159"/>
    </row>
    <row r="92" spans="1:6">
      <c r="A92" s="167" t="s">
        <v>175</v>
      </c>
      <c r="B92" s="168">
        <v>2</v>
      </c>
      <c r="C92" s="168">
        <v>7</v>
      </c>
      <c r="D92" s="168">
        <f t="shared" si="1"/>
        <v>9</v>
      </c>
      <c r="E92" s="159"/>
      <c r="F92" s="159"/>
    </row>
    <row r="93" spans="1:6" ht="28.5">
      <c r="A93" s="167" t="s">
        <v>210</v>
      </c>
      <c r="B93" s="168">
        <v>7</v>
      </c>
      <c r="C93" s="168">
        <v>2</v>
      </c>
      <c r="D93" s="168">
        <f t="shared" si="1"/>
        <v>9</v>
      </c>
      <c r="E93" s="159"/>
      <c r="F93" s="159"/>
    </row>
    <row r="94" spans="1:6">
      <c r="A94" s="167" t="s">
        <v>187</v>
      </c>
      <c r="B94" s="168">
        <v>4</v>
      </c>
      <c r="C94" s="168">
        <v>4</v>
      </c>
      <c r="D94" s="168">
        <f t="shared" si="1"/>
        <v>8</v>
      </c>
      <c r="E94" s="159"/>
      <c r="F94" s="159"/>
    </row>
    <row r="95" spans="1:6">
      <c r="A95" s="167" t="s">
        <v>205</v>
      </c>
      <c r="B95" s="168">
        <v>6</v>
      </c>
      <c r="C95" s="168">
        <v>2</v>
      </c>
      <c r="D95" s="168">
        <f t="shared" si="1"/>
        <v>8</v>
      </c>
      <c r="E95" s="159"/>
      <c r="F95" s="159"/>
    </row>
    <row r="96" spans="1:6">
      <c r="A96" s="167" t="s">
        <v>216</v>
      </c>
      <c r="B96" s="168">
        <v>1</v>
      </c>
      <c r="C96" s="168">
        <v>6</v>
      </c>
      <c r="D96" s="168">
        <f t="shared" si="1"/>
        <v>7</v>
      </c>
      <c r="E96" s="159"/>
      <c r="F96" s="159"/>
    </row>
    <row r="97" spans="1:6" ht="28.5">
      <c r="A97" s="167" t="s">
        <v>213</v>
      </c>
      <c r="B97" s="168">
        <v>5</v>
      </c>
      <c r="C97" s="168">
        <v>2</v>
      </c>
      <c r="D97" s="168">
        <f t="shared" si="1"/>
        <v>7</v>
      </c>
      <c r="E97" s="159"/>
      <c r="F97" s="159"/>
    </row>
    <row r="98" spans="1:6">
      <c r="A98" s="167" t="s">
        <v>196</v>
      </c>
      <c r="B98" s="168">
        <v>3</v>
      </c>
      <c r="C98" s="168">
        <v>4</v>
      </c>
      <c r="D98" s="168">
        <f t="shared" si="1"/>
        <v>7</v>
      </c>
      <c r="E98" s="159"/>
      <c r="F98" s="159"/>
    </row>
    <row r="99" spans="1:6">
      <c r="A99" s="167" t="s">
        <v>289</v>
      </c>
      <c r="B99" s="168">
        <v>5</v>
      </c>
      <c r="C99" s="168">
        <v>0</v>
      </c>
      <c r="D99" s="168">
        <f t="shared" si="1"/>
        <v>5</v>
      </c>
      <c r="E99" s="159"/>
      <c r="F99" s="159"/>
    </row>
    <row r="100" spans="1:6">
      <c r="A100" s="167" t="s">
        <v>197</v>
      </c>
      <c r="B100" s="168">
        <v>5</v>
      </c>
      <c r="C100" s="168">
        <v>0</v>
      </c>
      <c r="D100" s="168">
        <f t="shared" si="1"/>
        <v>5</v>
      </c>
      <c r="E100" s="159"/>
      <c r="F100" s="159"/>
    </row>
    <row r="101" spans="1:6">
      <c r="A101" s="167" t="s">
        <v>190</v>
      </c>
      <c r="B101" s="168">
        <v>2</v>
      </c>
      <c r="C101" s="168">
        <v>3</v>
      </c>
      <c r="D101" s="168">
        <f t="shared" si="1"/>
        <v>5</v>
      </c>
      <c r="E101" s="159"/>
      <c r="F101" s="159"/>
    </row>
    <row r="102" spans="1:6">
      <c r="A102" s="167" t="s">
        <v>192</v>
      </c>
      <c r="B102" s="168">
        <v>3</v>
      </c>
      <c r="C102" s="168">
        <v>1</v>
      </c>
      <c r="D102" s="168">
        <f t="shared" si="1"/>
        <v>4</v>
      </c>
      <c r="E102" s="159"/>
      <c r="F102" s="159"/>
    </row>
    <row r="103" spans="1:6">
      <c r="A103" s="167" t="s">
        <v>293</v>
      </c>
      <c r="B103" s="168">
        <v>1</v>
      </c>
      <c r="C103" s="168">
        <v>3</v>
      </c>
      <c r="D103" s="168">
        <f t="shared" si="1"/>
        <v>4</v>
      </c>
      <c r="E103" s="159"/>
      <c r="F103" s="159"/>
    </row>
    <row r="104" spans="1:6">
      <c r="A104" s="167" t="s">
        <v>188</v>
      </c>
      <c r="B104" s="168">
        <v>2</v>
      </c>
      <c r="C104" s="168">
        <v>2</v>
      </c>
      <c r="D104" s="168">
        <f t="shared" si="1"/>
        <v>4</v>
      </c>
      <c r="E104" s="159"/>
      <c r="F104" s="159"/>
    </row>
    <row r="105" spans="1:6">
      <c r="A105" s="167" t="s">
        <v>176</v>
      </c>
      <c r="B105" s="168">
        <v>3</v>
      </c>
      <c r="C105" s="168">
        <v>0</v>
      </c>
      <c r="D105" s="168">
        <f t="shared" si="1"/>
        <v>3</v>
      </c>
      <c r="E105" s="159"/>
      <c r="F105" s="159"/>
    </row>
    <row r="106" spans="1:6">
      <c r="A106" s="167" t="s">
        <v>195</v>
      </c>
      <c r="B106" s="168">
        <v>1</v>
      </c>
      <c r="C106" s="168">
        <v>2</v>
      </c>
      <c r="D106" s="168">
        <f t="shared" si="1"/>
        <v>3</v>
      </c>
      <c r="E106" s="159"/>
      <c r="F106" s="159"/>
    </row>
    <row r="107" spans="1:6">
      <c r="A107" s="167" t="s">
        <v>154</v>
      </c>
      <c r="B107" s="168">
        <v>2</v>
      </c>
      <c r="C107" s="168">
        <v>1</v>
      </c>
      <c r="D107" s="168">
        <f t="shared" si="1"/>
        <v>3</v>
      </c>
      <c r="E107" s="159"/>
      <c r="F107" s="159"/>
    </row>
    <row r="108" spans="1:6">
      <c r="A108" s="167" t="s">
        <v>152</v>
      </c>
      <c r="B108" s="168">
        <v>3</v>
      </c>
      <c r="C108" s="168">
        <v>0</v>
      </c>
      <c r="D108" s="168">
        <f t="shared" si="1"/>
        <v>3</v>
      </c>
      <c r="E108" s="159"/>
      <c r="F108" s="159"/>
    </row>
    <row r="109" spans="1:6">
      <c r="A109" s="167" t="s">
        <v>251</v>
      </c>
      <c r="B109" s="168">
        <v>0</v>
      </c>
      <c r="C109" s="168">
        <v>3</v>
      </c>
      <c r="D109" s="168">
        <f t="shared" si="1"/>
        <v>3</v>
      </c>
      <c r="E109" s="159"/>
      <c r="F109" s="159"/>
    </row>
    <row r="110" spans="1:6">
      <c r="A110" s="167" t="s">
        <v>222</v>
      </c>
      <c r="B110" s="168">
        <v>1</v>
      </c>
      <c r="C110" s="168">
        <v>1</v>
      </c>
      <c r="D110" s="168">
        <f t="shared" si="1"/>
        <v>2</v>
      </c>
      <c r="E110" s="159"/>
      <c r="F110" s="159"/>
    </row>
    <row r="111" spans="1:6" ht="28.5">
      <c r="A111" s="167" t="s">
        <v>211</v>
      </c>
      <c r="B111" s="168">
        <v>1</v>
      </c>
      <c r="C111" s="168">
        <v>1</v>
      </c>
      <c r="D111" s="168">
        <f t="shared" si="1"/>
        <v>2</v>
      </c>
      <c r="E111" s="159"/>
      <c r="F111" s="159"/>
    </row>
    <row r="112" spans="1:6" ht="28.5">
      <c r="A112" s="167" t="s">
        <v>227</v>
      </c>
      <c r="B112" s="168">
        <v>2</v>
      </c>
      <c r="C112" s="168">
        <v>0</v>
      </c>
      <c r="D112" s="168">
        <f t="shared" si="1"/>
        <v>2</v>
      </c>
      <c r="E112" s="159"/>
      <c r="F112" s="159"/>
    </row>
    <row r="113" spans="1:6">
      <c r="A113" s="167" t="s">
        <v>283</v>
      </c>
      <c r="B113" s="168">
        <v>1</v>
      </c>
      <c r="C113" s="168">
        <v>1</v>
      </c>
      <c r="D113" s="168">
        <f t="shared" si="1"/>
        <v>2</v>
      </c>
      <c r="E113" s="159"/>
      <c r="F113" s="159"/>
    </row>
    <row r="114" spans="1:6">
      <c r="A114" s="167" t="s">
        <v>212</v>
      </c>
      <c r="B114" s="168">
        <v>1</v>
      </c>
      <c r="C114" s="168">
        <v>1</v>
      </c>
      <c r="D114" s="168">
        <f t="shared" si="1"/>
        <v>2</v>
      </c>
      <c r="E114" s="159"/>
      <c r="F114" s="159"/>
    </row>
    <row r="115" spans="1:6">
      <c r="A115" s="167" t="s">
        <v>206</v>
      </c>
      <c r="B115" s="168">
        <v>0</v>
      </c>
      <c r="C115" s="168">
        <v>2</v>
      </c>
      <c r="D115" s="168">
        <f t="shared" si="1"/>
        <v>2</v>
      </c>
      <c r="E115" s="159"/>
      <c r="F115" s="159"/>
    </row>
    <row r="116" spans="1:6" ht="28.5">
      <c r="A116" s="167" t="s">
        <v>287</v>
      </c>
      <c r="B116" s="168">
        <v>2</v>
      </c>
      <c r="C116" s="168">
        <v>0</v>
      </c>
      <c r="D116" s="168">
        <f t="shared" si="1"/>
        <v>2</v>
      </c>
      <c r="E116" s="159"/>
      <c r="F116" s="159"/>
    </row>
    <row r="117" spans="1:6">
      <c r="A117" s="167" t="s">
        <v>296</v>
      </c>
      <c r="B117" s="168">
        <v>1</v>
      </c>
      <c r="C117" s="168">
        <v>0</v>
      </c>
      <c r="D117" s="168">
        <f t="shared" si="1"/>
        <v>1</v>
      </c>
      <c r="E117" s="159"/>
      <c r="F117" s="159"/>
    </row>
    <row r="118" spans="1:6">
      <c r="A118" s="167" t="s">
        <v>290</v>
      </c>
      <c r="B118" s="168">
        <v>0</v>
      </c>
      <c r="C118" s="168">
        <v>1</v>
      </c>
      <c r="D118" s="168">
        <f t="shared" si="1"/>
        <v>1</v>
      </c>
      <c r="E118" s="159"/>
      <c r="F118" s="159"/>
    </row>
    <row r="119" spans="1:6">
      <c r="A119" s="167" t="s">
        <v>178</v>
      </c>
      <c r="B119" s="168">
        <v>1</v>
      </c>
      <c r="C119" s="168">
        <v>0</v>
      </c>
      <c r="D119" s="168">
        <f t="shared" si="1"/>
        <v>1</v>
      </c>
      <c r="E119" s="159"/>
      <c r="F119" s="159"/>
    </row>
    <row r="120" spans="1:6">
      <c r="A120" s="167" t="s">
        <v>297</v>
      </c>
      <c r="B120" s="168">
        <v>0</v>
      </c>
      <c r="C120" s="168">
        <v>1</v>
      </c>
      <c r="D120" s="168">
        <f t="shared" si="1"/>
        <v>1</v>
      </c>
      <c r="E120" s="159"/>
      <c r="F120" s="159"/>
    </row>
    <row r="121" spans="1:6">
      <c r="A121" s="167" t="s">
        <v>153</v>
      </c>
      <c r="B121" s="168">
        <v>1</v>
      </c>
      <c r="C121" s="168">
        <v>0</v>
      </c>
      <c r="D121" s="168">
        <f t="shared" si="1"/>
        <v>1</v>
      </c>
      <c r="E121" s="159"/>
      <c r="F121" s="159"/>
    </row>
    <row r="122" spans="1:6">
      <c r="A122" s="167" t="s">
        <v>648</v>
      </c>
      <c r="B122" s="168">
        <v>1</v>
      </c>
      <c r="C122" s="168">
        <v>0</v>
      </c>
      <c r="D122" s="168">
        <f t="shared" si="1"/>
        <v>1</v>
      </c>
      <c r="E122" s="159"/>
      <c r="F122" s="159"/>
    </row>
    <row r="123" spans="1:6" ht="28.5">
      <c r="A123" s="167" t="s">
        <v>229</v>
      </c>
      <c r="B123" s="168">
        <v>1</v>
      </c>
      <c r="C123" s="168">
        <v>0</v>
      </c>
      <c r="D123" s="168">
        <f t="shared" si="1"/>
        <v>1</v>
      </c>
      <c r="E123" s="159"/>
      <c r="F123" s="159"/>
    </row>
    <row r="124" spans="1:6">
      <c r="A124" s="167" t="s">
        <v>207</v>
      </c>
      <c r="B124" s="168">
        <v>1</v>
      </c>
      <c r="C124" s="168">
        <v>0</v>
      </c>
      <c r="D124" s="168">
        <f t="shared" si="1"/>
        <v>1</v>
      </c>
      <c r="E124" s="159"/>
      <c r="F124" s="159"/>
    </row>
    <row r="125" spans="1:6">
      <c r="A125" s="167" t="s">
        <v>151</v>
      </c>
      <c r="B125" s="168">
        <v>0</v>
      </c>
      <c r="C125" s="168">
        <v>1</v>
      </c>
      <c r="D125" s="168">
        <f t="shared" si="1"/>
        <v>1</v>
      </c>
      <c r="E125" s="159"/>
      <c r="F125" s="159"/>
    </row>
    <row r="126" spans="1:6">
      <c r="A126" s="167" t="s">
        <v>295</v>
      </c>
      <c r="B126" s="168">
        <v>0</v>
      </c>
      <c r="C126" s="168">
        <v>1</v>
      </c>
      <c r="D126" s="168">
        <f t="shared" si="1"/>
        <v>1</v>
      </c>
      <c r="E126" s="159"/>
      <c r="F126" s="159"/>
    </row>
    <row r="127" spans="1:6">
      <c r="A127" s="194" t="s">
        <v>48</v>
      </c>
      <c r="B127" s="195">
        <f>SUM(B4:B126)</f>
        <v>21852</v>
      </c>
      <c r="C127" s="195">
        <f t="shared" ref="C127" si="2">SUM(C4:C126)</f>
        <v>12922</v>
      </c>
      <c r="D127" s="195">
        <f t="shared" si="1"/>
        <v>34774</v>
      </c>
      <c r="E127" s="159"/>
      <c r="F127" s="159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rstPageNumber="63" orientation="portrait" useFirstPageNumber="1" horizontalDpi="4294967294" verticalDpi="4294967294" r:id="rId1"/>
  <headerFooter>
    <oddFooter>&amp;L&amp;"Arial,Italic"&amp;9AISHE 2012-13&amp;CT-&amp;P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M48"/>
  <sheetViews>
    <sheetView view="pageBreakPreview" topLeftCell="A28" zoomScaleSheetLayoutView="100" workbookViewId="0">
      <selection activeCell="D45" sqref="D45"/>
    </sheetView>
  </sheetViews>
  <sheetFormatPr defaultRowHeight="15.75"/>
  <cols>
    <col min="1" max="1" width="5.140625" style="363" customWidth="1"/>
    <col min="2" max="2" width="23.42578125" style="363" customWidth="1"/>
    <col min="3" max="3" width="6.85546875" style="363" customWidth="1"/>
    <col min="4" max="4" width="9.85546875" style="363" customWidth="1"/>
    <col min="5" max="6" width="8" style="363" customWidth="1"/>
    <col min="7" max="7" width="9.85546875" style="363" customWidth="1"/>
    <col min="8" max="9" width="8" style="363" customWidth="1"/>
    <col min="10" max="10" width="9.85546875" style="363" customWidth="1"/>
    <col min="11" max="11" width="8" style="363" customWidth="1"/>
    <col min="12" max="12" width="10.7109375" style="363" customWidth="1"/>
    <col min="13" max="13" width="44.28515625" style="363" customWidth="1"/>
    <col min="14" max="221" width="9.140625" style="363"/>
    <col min="222" max="222" width="5.140625" style="363" customWidth="1"/>
    <col min="223" max="223" width="20" style="363" customWidth="1"/>
    <col min="224" max="244" width="11.7109375" style="363" customWidth="1"/>
    <col min="245" max="477" width="9.140625" style="363"/>
    <col min="478" max="478" width="5.140625" style="363" customWidth="1"/>
    <col min="479" max="479" width="20" style="363" customWidth="1"/>
    <col min="480" max="500" width="11.7109375" style="363" customWidth="1"/>
    <col min="501" max="733" width="9.140625" style="363"/>
    <col min="734" max="734" width="5.140625" style="363" customWidth="1"/>
    <col min="735" max="735" width="20" style="363" customWidth="1"/>
    <col min="736" max="756" width="11.7109375" style="363" customWidth="1"/>
    <col min="757" max="989" width="9.140625" style="363"/>
    <col min="990" max="990" width="5.140625" style="363" customWidth="1"/>
    <col min="991" max="991" width="20" style="363" customWidth="1"/>
    <col min="992" max="1012" width="11.7109375" style="363" customWidth="1"/>
    <col min="1013" max="1245" width="9.140625" style="363"/>
    <col min="1246" max="1246" width="5.140625" style="363" customWidth="1"/>
    <col min="1247" max="1247" width="20" style="363" customWidth="1"/>
    <col min="1248" max="1268" width="11.7109375" style="363" customWidth="1"/>
    <col min="1269" max="1501" width="9.140625" style="363"/>
    <col min="1502" max="1502" width="5.140625" style="363" customWidth="1"/>
    <col min="1503" max="1503" width="20" style="363" customWidth="1"/>
    <col min="1504" max="1524" width="11.7109375" style="363" customWidth="1"/>
    <col min="1525" max="1757" width="9.140625" style="363"/>
    <col min="1758" max="1758" width="5.140625" style="363" customWidth="1"/>
    <col min="1759" max="1759" width="20" style="363" customWidth="1"/>
    <col min="1760" max="1780" width="11.7109375" style="363" customWidth="1"/>
    <col min="1781" max="2013" width="9.140625" style="363"/>
    <col min="2014" max="2014" width="5.140625" style="363" customWidth="1"/>
    <col min="2015" max="2015" width="20" style="363" customWidth="1"/>
    <col min="2016" max="2036" width="11.7109375" style="363" customWidth="1"/>
    <col min="2037" max="2269" width="9.140625" style="363"/>
    <col min="2270" max="2270" width="5.140625" style="363" customWidth="1"/>
    <col min="2271" max="2271" width="20" style="363" customWidth="1"/>
    <col min="2272" max="2292" width="11.7109375" style="363" customWidth="1"/>
    <col min="2293" max="2525" width="9.140625" style="363"/>
    <col min="2526" max="2526" width="5.140625" style="363" customWidth="1"/>
    <col min="2527" max="2527" width="20" style="363" customWidth="1"/>
    <col min="2528" max="2548" width="11.7109375" style="363" customWidth="1"/>
    <col min="2549" max="2781" width="9.140625" style="363"/>
    <col min="2782" max="2782" width="5.140625" style="363" customWidth="1"/>
    <col min="2783" max="2783" width="20" style="363" customWidth="1"/>
    <col min="2784" max="2804" width="11.7109375" style="363" customWidth="1"/>
    <col min="2805" max="3037" width="9.140625" style="363"/>
    <col min="3038" max="3038" width="5.140625" style="363" customWidth="1"/>
    <col min="3039" max="3039" width="20" style="363" customWidth="1"/>
    <col min="3040" max="3060" width="11.7109375" style="363" customWidth="1"/>
    <col min="3061" max="3293" width="9.140625" style="363"/>
    <col min="3294" max="3294" width="5.140625" style="363" customWidth="1"/>
    <col min="3295" max="3295" width="20" style="363" customWidth="1"/>
    <col min="3296" max="3316" width="11.7109375" style="363" customWidth="1"/>
    <col min="3317" max="3549" width="9.140625" style="363"/>
    <col min="3550" max="3550" width="5.140625" style="363" customWidth="1"/>
    <col min="3551" max="3551" width="20" style="363" customWidth="1"/>
    <col min="3552" max="3572" width="11.7109375" style="363" customWidth="1"/>
    <col min="3573" max="3805" width="9.140625" style="363"/>
    <col min="3806" max="3806" width="5.140625" style="363" customWidth="1"/>
    <col min="3807" max="3807" width="20" style="363" customWidth="1"/>
    <col min="3808" max="3828" width="11.7109375" style="363" customWidth="1"/>
    <col min="3829" max="4061" width="9.140625" style="363"/>
    <col min="4062" max="4062" width="5.140625" style="363" customWidth="1"/>
    <col min="4063" max="4063" width="20" style="363" customWidth="1"/>
    <col min="4064" max="4084" width="11.7109375" style="363" customWidth="1"/>
    <col min="4085" max="4317" width="9.140625" style="363"/>
    <col min="4318" max="4318" width="5.140625" style="363" customWidth="1"/>
    <col min="4319" max="4319" width="20" style="363" customWidth="1"/>
    <col min="4320" max="4340" width="11.7109375" style="363" customWidth="1"/>
    <col min="4341" max="4573" width="9.140625" style="363"/>
    <col min="4574" max="4574" width="5.140625" style="363" customWidth="1"/>
    <col min="4575" max="4575" width="20" style="363" customWidth="1"/>
    <col min="4576" max="4596" width="11.7109375" style="363" customWidth="1"/>
    <col min="4597" max="4829" width="9.140625" style="363"/>
    <col min="4830" max="4830" width="5.140625" style="363" customWidth="1"/>
    <col min="4831" max="4831" width="20" style="363" customWidth="1"/>
    <col min="4832" max="4852" width="11.7109375" style="363" customWidth="1"/>
    <col min="4853" max="5085" width="9.140625" style="363"/>
    <col min="5086" max="5086" width="5.140625" style="363" customWidth="1"/>
    <col min="5087" max="5087" width="20" style="363" customWidth="1"/>
    <col min="5088" max="5108" width="11.7109375" style="363" customWidth="1"/>
    <col min="5109" max="5341" width="9.140625" style="363"/>
    <col min="5342" max="5342" width="5.140625" style="363" customWidth="1"/>
    <col min="5343" max="5343" width="20" style="363" customWidth="1"/>
    <col min="5344" max="5364" width="11.7109375" style="363" customWidth="1"/>
    <col min="5365" max="5597" width="9.140625" style="363"/>
    <col min="5598" max="5598" width="5.140625" style="363" customWidth="1"/>
    <col min="5599" max="5599" width="20" style="363" customWidth="1"/>
    <col min="5600" max="5620" width="11.7109375" style="363" customWidth="1"/>
    <col min="5621" max="5853" width="9.140625" style="363"/>
    <col min="5854" max="5854" width="5.140625" style="363" customWidth="1"/>
    <col min="5855" max="5855" width="20" style="363" customWidth="1"/>
    <col min="5856" max="5876" width="11.7109375" style="363" customWidth="1"/>
    <col min="5877" max="6109" width="9.140625" style="363"/>
    <col min="6110" max="6110" width="5.140625" style="363" customWidth="1"/>
    <col min="6111" max="6111" width="20" style="363" customWidth="1"/>
    <col min="6112" max="6132" width="11.7109375" style="363" customWidth="1"/>
    <col min="6133" max="6365" width="9.140625" style="363"/>
    <col min="6366" max="6366" width="5.140625" style="363" customWidth="1"/>
    <col min="6367" max="6367" width="20" style="363" customWidth="1"/>
    <col min="6368" max="6388" width="11.7109375" style="363" customWidth="1"/>
    <col min="6389" max="6621" width="9.140625" style="363"/>
    <col min="6622" max="6622" width="5.140625" style="363" customWidth="1"/>
    <col min="6623" max="6623" width="20" style="363" customWidth="1"/>
    <col min="6624" max="6644" width="11.7109375" style="363" customWidth="1"/>
    <col min="6645" max="6877" width="9.140625" style="363"/>
    <col min="6878" max="6878" width="5.140625" style="363" customWidth="1"/>
    <col min="6879" max="6879" width="20" style="363" customWidth="1"/>
    <col min="6880" max="6900" width="11.7109375" style="363" customWidth="1"/>
    <col min="6901" max="7133" width="9.140625" style="363"/>
    <col min="7134" max="7134" width="5.140625" style="363" customWidth="1"/>
    <col min="7135" max="7135" width="20" style="363" customWidth="1"/>
    <col min="7136" max="7156" width="11.7109375" style="363" customWidth="1"/>
    <col min="7157" max="7389" width="9.140625" style="363"/>
    <col min="7390" max="7390" width="5.140625" style="363" customWidth="1"/>
    <col min="7391" max="7391" width="20" style="363" customWidth="1"/>
    <col min="7392" max="7412" width="11.7109375" style="363" customWidth="1"/>
    <col min="7413" max="7645" width="9.140625" style="363"/>
    <col min="7646" max="7646" width="5.140625" style="363" customWidth="1"/>
    <col min="7647" max="7647" width="20" style="363" customWidth="1"/>
    <col min="7648" max="7668" width="11.7109375" style="363" customWidth="1"/>
    <col min="7669" max="7901" width="9.140625" style="363"/>
    <col min="7902" max="7902" width="5.140625" style="363" customWidth="1"/>
    <col min="7903" max="7903" width="20" style="363" customWidth="1"/>
    <col min="7904" max="7924" width="11.7109375" style="363" customWidth="1"/>
    <col min="7925" max="8157" width="9.140625" style="363"/>
    <col min="8158" max="8158" width="5.140625" style="363" customWidth="1"/>
    <col min="8159" max="8159" width="20" style="363" customWidth="1"/>
    <col min="8160" max="8180" width="11.7109375" style="363" customWidth="1"/>
    <col min="8181" max="8413" width="9.140625" style="363"/>
    <col min="8414" max="8414" width="5.140625" style="363" customWidth="1"/>
    <col min="8415" max="8415" width="20" style="363" customWidth="1"/>
    <col min="8416" max="8436" width="11.7109375" style="363" customWidth="1"/>
    <col min="8437" max="8669" width="9.140625" style="363"/>
    <col min="8670" max="8670" width="5.140625" style="363" customWidth="1"/>
    <col min="8671" max="8671" width="20" style="363" customWidth="1"/>
    <col min="8672" max="8692" width="11.7109375" style="363" customWidth="1"/>
    <col min="8693" max="8925" width="9.140625" style="363"/>
    <col min="8926" max="8926" width="5.140625" style="363" customWidth="1"/>
    <col min="8927" max="8927" width="20" style="363" customWidth="1"/>
    <col min="8928" max="8948" width="11.7109375" style="363" customWidth="1"/>
    <col min="8949" max="9181" width="9.140625" style="363"/>
    <col min="9182" max="9182" width="5.140625" style="363" customWidth="1"/>
    <col min="9183" max="9183" width="20" style="363" customWidth="1"/>
    <col min="9184" max="9204" width="11.7109375" style="363" customWidth="1"/>
    <col min="9205" max="9437" width="9.140625" style="363"/>
    <col min="9438" max="9438" width="5.140625" style="363" customWidth="1"/>
    <col min="9439" max="9439" width="20" style="363" customWidth="1"/>
    <col min="9440" max="9460" width="11.7109375" style="363" customWidth="1"/>
    <col min="9461" max="9693" width="9.140625" style="363"/>
    <col min="9694" max="9694" width="5.140625" style="363" customWidth="1"/>
    <col min="9695" max="9695" width="20" style="363" customWidth="1"/>
    <col min="9696" max="9716" width="11.7109375" style="363" customWidth="1"/>
    <col min="9717" max="9949" width="9.140625" style="363"/>
    <col min="9950" max="9950" width="5.140625" style="363" customWidth="1"/>
    <col min="9951" max="9951" width="20" style="363" customWidth="1"/>
    <col min="9952" max="9972" width="11.7109375" style="363" customWidth="1"/>
    <col min="9973" max="10205" width="9.140625" style="363"/>
    <col min="10206" max="10206" width="5.140625" style="363" customWidth="1"/>
    <col min="10207" max="10207" width="20" style="363" customWidth="1"/>
    <col min="10208" max="10228" width="11.7109375" style="363" customWidth="1"/>
    <col min="10229" max="10461" width="9.140625" style="363"/>
    <col min="10462" max="10462" width="5.140625" style="363" customWidth="1"/>
    <col min="10463" max="10463" width="20" style="363" customWidth="1"/>
    <col min="10464" max="10484" width="11.7109375" style="363" customWidth="1"/>
    <col min="10485" max="10717" width="9.140625" style="363"/>
    <col min="10718" max="10718" width="5.140625" style="363" customWidth="1"/>
    <col min="10719" max="10719" width="20" style="363" customWidth="1"/>
    <col min="10720" max="10740" width="11.7109375" style="363" customWidth="1"/>
    <col min="10741" max="10973" width="9.140625" style="363"/>
    <col min="10974" max="10974" width="5.140625" style="363" customWidth="1"/>
    <col min="10975" max="10975" width="20" style="363" customWidth="1"/>
    <col min="10976" max="10996" width="11.7109375" style="363" customWidth="1"/>
    <col min="10997" max="11229" width="9.140625" style="363"/>
    <col min="11230" max="11230" width="5.140625" style="363" customWidth="1"/>
    <col min="11231" max="11231" width="20" style="363" customWidth="1"/>
    <col min="11232" max="11252" width="11.7109375" style="363" customWidth="1"/>
    <col min="11253" max="11485" width="9.140625" style="363"/>
    <col min="11486" max="11486" width="5.140625" style="363" customWidth="1"/>
    <col min="11487" max="11487" width="20" style="363" customWidth="1"/>
    <col min="11488" max="11508" width="11.7109375" style="363" customWidth="1"/>
    <col min="11509" max="11741" width="9.140625" style="363"/>
    <col min="11742" max="11742" width="5.140625" style="363" customWidth="1"/>
    <col min="11743" max="11743" width="20" style="363" customWidth="1"/>
    <col min="11744" max="11764" width="11.7109375" style="363" customWidth="1"/>
    <col min="11765" max="11997" width="9.140625" style="363"/>
    <col min="11998" max="11998" width="5.140625" style="363" customWidth="1"/>
    <col min="11999" max="11999" width="20" style="363" customWidth="1"/>
    <col min="12000" max="12020" width="11.7109375" style="363" customWidth="1"/>
    <col min="12021" max="12253" width="9.140625" style="363"/>
    <col min="12254" max="12254" width="5.140625" style="363" customWidth="1"/>
    <col min="12255" max="12255" width="20" style="363" customWidth="1"/>
    <col min="12256" max="12276" width="11.7109375" style="363" customWidth="1"/>
    <col min="12277" max="12509" width="9.140625" style="363"/>
    <col min="12510" max="12510" width="5.140625" style="363" customWidth="1"/>
    <col min="12511" max="12511" width="20" style="363" customWidth="1"/>
    <col min="12512" max="12532" width="11.7109375" style="363" customWidth="1"/>
    <col min="12533" max="12765" width="9.140625" style="363"/>
    <col min="12766" max="12766" width="5.140625" style="363" customWidth="1"/>
    <col min="12767" max="12767" width="20" style="363" customWidth="1"/>
    <col min="12768" max="12788" width="11.7109375" style="363" customWidth="1"/>
    <col min="12789" max="13021" width="9.140625" style="363"/>
    <col min="13022" max="13022" width="5.140625" style="363" customWidth="1"/>
    <col min="13023" max="13023" width="20" style="363" customWidth="1"/>
    <col min="13024" max="13044" width="11.7109375" style="363" customWidth="1"/>
    <col min="13045" max="13277" width="9.140625" style="363"/>
    <col min="13278" max="13278" width="5.140625" style="363" customWidth="1"/>
    <col min="13279" max="13279" width="20" style="363" customWidth="1"/>
    <col min="13280" max="13300" width="11.7109375" style="363" customWidth="1"/>
    <col min="13301" max="13533" width="9.140625" style="363"/>
    <col min="13534" max="13534" width="5.140625" style="363" customWidth="1"/>
    <col min="13535" max="13535" width="20" style="363" customWidth="1"/>
    <col min="13536" max="13556" width="11.7109375" style="363" customWidth="1"/>
    <col min="13557" max="13789" width="9.140625" style="363"/>
    <col min="13790" max="13790" width="5.140625" style="363" customWidth="1"/>
    <col min="13791" max="13791" width="20" style="363" customWidth="1"/>
    <col min="13792" max="13812" width="11.7109375" style="363" customWidth="1"/>
    <col min="13813" max="14045" width="9.140625" style="363"/>
    <col min="14046" max="14046" width="5.140625" style="363" customWidth="1"/>
    <col min="14047" max="14047" width="20" style="363" customWidth="1"/>
    <col min="14048" max="14068" width="11.7109375" style="363" customWidth="1"/>
    <col min="14069" max="14301" width="9.140625" style="363"/>
    <col min="14302" max="14302" width="5.140625" style="363" customWidth="1"/>
    <col min="14303" max="14303" width="20" style="363" customWidth="1"/>
    <col min="14304" max="14324" width="11.7109375" style="363" customWidth="1"/>
    <col min="14325" max="14557" width="9.140625" style="363"/>
    <col min="14558" max="14558" width="5.140625" style="363" customWidth="1"/>
    <col min="14559" max="14559" width="20" style="363" customWidth="1"/>
    <col min="14560" max="14580" width="11.7109375" style="363" customWidth="1"/>
    <col min="14581" max="14813" width="9.140625" style="363"/>
    <col min="14814" max="14814" width="5.140625" style="363" customWidth="1"/>
    <col min="14815" max="14815" width="20" style="363" customWidth="1"/>
    <col min="14816" max="14836" width="11.7109375" style="363" customWidth="1"/>
    <col min="14837" max="15069" width="9.140625" style="363"/>
    <col min="15070" max="15070" width="5.140625" style="363" customWidth="1"/>
    <col min="15071" max="15071" width="20" style="363" customWidth="1"/>
    <col min="15072" max="15092" width="11.7109375" style="363" customWidth="1"/>
    <col min="15093" max="15325" width="9.140625" style="363"/>
    <col min="15326" max="15326" width="5.140625" style="363" customWidth="1"/>
    <col min="15327" max="15327" width="20" style="363" customWidth="1"/>
    <col min="15328" max="15348" width="11.7109375" style="363" customWidth="1"/>
    <col min="15349" max="15581" width="9.140625" style="363"/>
    <col min="15582" max="15582" width="5.140625" style="363" customWidth="1"/>
    <col min="15583" max="15583" width="20" style="363" customWidth="1"/>
    <col min="15584" max="15604" width="11.7109375" style="363" customWidth="1"/>
    <col min="15605" max="15837" width="9.140625" style="363"/>
    <col min="15838" max="15838" width="5.140625" style="363" customWidth="1"/>
    <col min="15839" max="15839" width="20" style="363" customWidth="1"/>
    <col min="15840" max="15860" width="11.7109375" style="363" customWidth="1"/>
    <col min="15861" max="16093" width="9.140625" style="363"/>
    <col min="16094" max="16094" width="5.140625" style="363" customWidth="1"/>
    <col min="16095" max="16095" width="20" style="363" customWidth="1"/>
    <col min="16096" max="16116" width="11.7109375" style="363" customWidth="1"/>
    <col min="16117" max="16384" width="9.140625" style="363"/>
  </cols>
  <sheetData>
    <row r="1" spans="1:12" ht="24" customHeight="1">
      <c r="A1" s="400" t="s">
        <v>1343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</row>
    <row r="2" spans="1:12" s="364" customFormat="1" ht="25.5" customHeight="1">
      <c r="A2" s="466" t="s">
        <v>84</v>
      </c>
      <c r="B2" s="466" t="s">
        <v>85</v>
      </c>
      <c r="C2" s="468" t="s">
        <v>145</v>
      </c>
      <c r="D2" s="468"/>
      <c r="E2" s="468"/>
      <c r="F2" s="468" t="s">
        <v>658</v>
      </c>
      <c r="G2" s="468"/>
      <c r="H2" s="468"/>
      <c r="I2" s="468" t="s">
        <v>659</v>
      </c>
      <c r="J2" s="468"/>
      <c r="K2" s="468"/>
    </row>
    <row r="3" spans="1:12" s="364" customFormat="1" ht="25.5" customHeight="1">
      <c r="A3" s="467"/>
      <c r="B3" s="467"/>
      <c r="C3" s="365" t="s">
        <v>1303</v>
      </c>
      <c r="D3" s="365" t="s">
        <v>1304</v>
      </c>
      <c r="E3" s="365" t="s">
        <v>1305</v>
      </c>
      <c r="F3" s="365" t="s">
        <v>1303</v>
      </c>
      <c r="G3" s="365" t="s">
        <v>1304</v>
      </c>
      <c r="H3" s="365" t="s">
        <v>1305</v>
      </c>
      <c r="I3" s="365" t="s">
        <v>1303</v>
      </c>
      <c r="J3" s="365" t="s">
        <v>1304</v>
      </c>
      <c r="K3" s="365" t="s">
        <v>1305</v>
      </c>
    </row>
    <row r="4" spans="1:12" s="369" customFormat="1" ht="30" customHeight="1">
      <c r="A4" s="366">
        <v>1</v>
      </c>
      <c r="B4" s="346" t="s">
        <v>0</v>
      </c>
      <c r="C4" s="367">
        <v>17.794420356501554</v>
      </c>
      <c r="D4" s="367">
        <v>22.749856678769348</v>
      </c>
      <c r="E4" s="367">
        <v>20.164515023420542</v>
      </c>
      <c r="F4" s="367" t="s">
        <v>1339</v>
      </c>
      <c r="G4" s="367" t="s">
        <v>1339</v>
      </c>
      <c r="H4" s="367" t="s">
        <v>1339</v>
      </c>
      <c r="I4" s="367">
        <v>4.1822721598002497</v>
      </c>
      <c r="J4" s="367">
        <v>10.761154855643044</v>
      </c>
      <c r="K4" s="367">
        <v>7.3896353166986559</v>
      </c>
      <c r="L4" s="368"/>
    </row>
    <row r="5" spans="1:12" s="369" customFormat="1" ht="20.100000000000001" customHeight="1">
      <c r="A5" s="366">
        <v>2</v>
      </c>
      <c r="B5" s="352" t="s">
        <v>1</v>
      </c>
      <c r="C5" s="367">
        <v>31.027017221730649</v>
      </c>
      <c r="D5" s="367">
        <v>23.606028676299669</v>
      </c>
      <c r="E5" s="367">
        <v>27.326145597465501</v>
      </c>
      <c r="F5" s="367">
        <v>24.815352685341338</v>
      </c>
      <c r="G5" s="367">
        <v>19.79459546075346</v>
      </c>
      <c r="H5" s="367">
        <v>22.288083134812702</v>
      </c>
      <c r="I5" s="367">
        <v>25.928814425365406</v>
      </c>
      <c r="J5" s="367">
        <v>17.019208266575454</v>
      </c>
      <c r="K5" s="367">
        <v>21.221047291405743</v>
      </c>
      <c r="L5" s="368"/>
    </row>
    <row r="6" spans="1:12" s="369" customFormat="1" ht="20.100000000000001" customHeight="1">
      <c r="A6" s="366">
        <v>3</v>
      </c>
      <c r="B6" s="352" t="s">
        <v>2</v>
      </c>
      <c r="C6" s="367">
        <v>18.310301887248681</v>
      </c>
      <c r="D6" s="367">
        <v>19.77828718359228</v>
      </c>
      <c r="E6" s="367">
        <v>19.04312129908817</v>
      </c>
      <c r="F6" s="367" t="s">
        <v>1339</v>
      </c>
      <c r="G6" s="367" t="s">
        <v>1339</v>
      </c>
      <c r="H6" s="367" t="s">
        <v>1339</v>
      </c>
      <c r="I6" s="367">
        <v>23.615329808377393</v>
      </c>
      <c r="J6" s="367">
        <v>24.417291649110979</v>
      </c>
      <c r="K6" s="367">
        <v>24.037667858949664</v>
      </c>
      <c r="L6" s="368"/>
    </row>
    <row r="7" spans="1:12" s="369" customFormat="1" ht="20.100000000000001" customHeight="1">
      <c r="A7" s="366">
        <v>4</v>
      </c>
      <c r="B7" s="346" t="s">
        <v>3</v>
      </c>
      <c r="C7" s="367">
        <v>14.030080551741412</v>
      </c>
      <c r="D7" s="367">
        <v>13.652165677008833</v>
      </c>
      <c r="E7" s="367">
        <v>13.837519283596233</v>
      </c>
      <c r="F7" s="367">
        <v>14.410895798908417</v>
      </c>
      <c r="G7" s="367">
        <v>14.099727078262152</v>
      </c>
      <c r="H7" s="367">
        <v>14.257699724367843</v>
      </c>
      <c r="I7" s="367">
        <v>16.678796534062041</v>
      </c>
      <c r="J7" s="367">
        <v>16.650021937613605</v>
      </c>
      <c r="K7" s="367">
        <v>16.663754084895935</v>
      </c>
      <c r="L7" s="368"/>
    </row>
    <row r="8" spans="1:12" s="369" customFormat="1" ht="20.100000000000001" customHeight="1">
      <c r="A8" s="366">
        <v>5</v>
      </c>
      <c r="B8" s="346" t="s">
        <v>4</v>
      </c>
      <c r="C8" s="367">
        <v>14.384846148645034</v>
      </c>
      <c r="D8" s="367">
        <v>11.557223741814191</v>
      </c>
      <c r="E8" s="367">
        <v>13.065760493598097</v>
      </c>
      <c r="F8" s="367">
        <v>10.315305144837771</v>
      </c>
      <c r="G8" s="367">
        <v>6.5864796237476417</v>
      </c>
      <c r="H8" s="367">
        <v>8.502246673881773</v>
      </c>
      <c r="I8" s="367">
        <v>15.997556032427278</v>
      </c>
      <c r="J8" s="367">
        <v>13.120696478037198</v>
      </c>
      <c r="K8" s="367">
        <v>14.60250692744034</v>
      </c>
      <c r="L8" s="368"/>
    </row>
    <row r="9" spans="1:12" s="369" customFormat="1" ht="20.100000000000001" customHeight="1">
      <c r="A9" s="366">
        <v>6</v>
      </c>
      <c r="B9" s="352" t="s">
        <v>5</v>
      </c>
      <c r="C9" s="367">
        <v>51.848726078328504</v>
      </c>
      <c r="D9" s="367">
        <v>58.330490338988305</v>
      </c>
      <c r="E9" s="367">
        <v>54.595578571053046</v>
      </c>
      <c r="F9" s="367">
        <v>23.585899262747041</v>
      </c>
      <c r="G9" s="367">
        <v>23.839520059992502</v>
      </c>
      <c r="H9" s="367">
        <v>23.700637807029448</v>
      </c>
      <c r="I9" s="367" t="s">
        <v>1339</v>
      </c>
      <c r="J9" s="367" t="s">
        <v>1339</v>
      </c>
      <c r="K9" s="367" t="s">
        <v>1339</v>
      </c>
      <c r="L9" s="368"/>
    </row>
    <row r="10" spans="1:12" s="369" customFormat="1" ht="20.100000000000001" customHeight="1">
      <c r="A10" s="366">
        <v>7</v>
      </c>
      <c r="B10" s="352" t="s">
        <v>6</v>
      </c>
      <c r="C10" s="367">
        <v>13.201743396979795</v>
      </c>
      <c r="D10" s="367">
        <v>11.680901090118304</v>
      </c>
      <c r="E10" s="367">
        <v>12.442893146713894</v>
      </c>
      <c r="F10" s="367">
        <v>11.736895186087127</v>
      </c>
      <c r="G10" s="367">
        <v>9.5773022602413267</v>
      </c>
      <c r="H10" s="367">
        <v>10.667693377713746</v>
      </c>
      <c r="I10" s="367">
        <v>6.9052396160253284</v>
      </c>
      <c r="J10" s="367">
        <v>5.9286373757671207</v>
      </c>
      <c r="K10" s="367">
        <v>6.4029088081060452</v>
      </c>
      <c r="L10" s="368"/>
    </row>
    <row r="11" spans="1:12" s="369" customFormat="1" ht="20.100000000000001" customHeight="1">
      <c r="A11" s="366">
        <v>8</v>
      </c>
      <c r="B11" s="352" t="s">
        <v>7</v>
      </c>
      <c r="C11" s="367">
        <v>5.6628933799561434</v>
      </c>
      <c r="D11" s="367">
        <v>7.1115367168993497</v>
      </c>
      <c r="E11" s="367">
        <v>6.1992647470468585</v>
      </c>
      <c r="F11" s="367">
        <v>5.8350100603621735</v>
      </c>
      <c r="G11" s="367">
        <v>6.8681318681318677</v>
      </c>
      <c r="H11" s="367">
        <v>6.2717770034843205</v>
      </c>
      <c r="I11" s="367">
        <v>3.5053644099149093</v>
      </c>
      <c r="J11" s="367">
        <v>1.4360650098890704</v>
      </c>
      <c r="K11" s="367">
        <v>2.4330466556748807</v>
      </c>
      <c r="L11" s="368"/>
    </row>
    <row r="12" spans="1:12" s="369" customFormat="1" ht="20.100000000000001" customHeight="1">
      <c r="A12" s="366">
        <v>9</v>
      </c>
      <c r="B12" s="352" t="s">
        <v>81</v>
      </c>
      <c r="C12" s="367">
        <v>3.3496456294296322</v>
      </c>
      <c r="D12" s="367">
        <v>6.8937746637674158</v>
      </c>
      <c r="E12" s="367">
        <v>4.2669835115585846</v>
      </c>
      <c r="F12" s="367">
        <v>16.478555304740407</v>
      </c>
      <c r="G12" s="367">
        <v>14.324324324324323</v>
      </c>
      <c r="H12" s="367">
        <v>15.498154981549813</v>
      </c>
      <c r="I12" s="367">
        <v>16.480446927374302</v>
      </c>
      <c r="J12" s="367">
        <v>9.455587392550143</v>
      </c>
      <c r="K12" s="367">
        <v>13.012729844413013</v>
      </c>
      <c r="L12" s="368"/>
    </row>
    <row r="13" spans="1:12" s="369" customFormat="1" ht="20.100000000000001" customHeight="1">
      <c r="A13" s="366">
        <v>10</v>
      </c>
      <c r="B13" s="352" t="s">
        <v>8</v>
      </c>
      <c r="C13" s="367">
        <v>38.684711161593135</v>
      </c>
      <c r="D13" s="367">
        <v>40.78906822465833</v>
      </c>
      <c r="E13" s="367">
        <v>39.635178928690124</v>
      </c>
      <c r="F13" s="367">
        <v>22.506302598895189</v>
      </c>
      <c r="G13" s="367">
        <v>20.608683047817426</v>
      </c>
      <c r="H13" s="367">
        <v>21.627140565345535</v>
      </c>
      <c r="I13" s="367" t="s">
        <v>1339</v>
      </c>
      <c r="J13" s="367" t="s">
        <v>1339</v>
      </c>
      <c r="K13" s="367" t="s">
        <v>1339</v>
      </c>
      <c r="L13" s="368"/>
    </row>
    <row r="14" spans="1:12" s="369" customFormat="1" ht="20.100000000000001" customHeight="1">
      <c r="A14" s="366">
        <v>11</v>
      </c>
      <c r="B14" s="352" t="s">
        <v>9</v>
      </c>
      <c r="C14" s="367">
        <v>19.791943286649502</v>
      </c>
      <c r="D14" s="367">
        <v>31.040664083506844</v>
      </c>
      <c r="E14" s="367">
        <v>24.918306814468494</v>
      </c>
      <c r="F14" s="367">
        <v>23.699059561128529</v>
      </c>
      <c r="G14" s="367">
        <v>25.131926121372032</v>
      </c>
      <c r="H14" s="367">
        <v>24.397299903567983</v>
      </c>
      <c r="I14" s="367">
        <v>13.19355663513168</v>
      </c>
      <c r="J14" s="367">
        <v>16.898056326854423</v>
      </c>
      <c r="K14" s="367">
        <v>15.014624634384141</v>
      </c>
      <c r="L14" s="368"/>
    </row>
    <row r="15" spans="1:12" s="369" customFormat="1" ht="20.100000000000001" customHeight="1">
      <c r="A15" s="366">
        <v>12</v>
      </c>
      <c r="B15" s="352" t="s">
        <v>10</v>
      </c>
      <c r="C15" s="367">
        <v>20.19910631868219</v>
      </c>
      <c r="D15" s="367">
        <v>16.21078086231736</v>
      </c>
      <c r="E15" s="367">
        <v>18.32586825909123</v>
      </c>
      <c r="F15" s="367">
        <v>22.616811260788538</v>
      </c>
      <c r="G15" s="367">
        <v>17.829051085097106</v>
      </c>
      <c r="H15" s="367">
        <v>20.361273246224805</v>
      </c>
      <c r="I15" s="367">
        <v>11.444344971650255</v>
      </c>
      <c r="J15" s="367">
        <v>10.472070318697707</v>
      </c>
      <c r="K15" s="367">
        <v>10.963214826710104</v>
      </c>
      <c r="L15" s="368"/>
    </row>
    <row r="16" spans="1:12" s="369" customFormat="1" ht="20.100000000000001" customHeight="1">
      <c r="A16" s="366">
        <v>13</v>
      </c>
      <c r="B16" s="352" t="s">
        <v>11</v>
      </c>
      <c r="C16" s="367">
        <v>28.78905827844499</v>
      </c>
      <c r="D16" s="367">
        <v>26.554138835508834</v>
      </c>
      <c r="E16" s="367">
        <v>27.768396369489189</v>
      </c>
      <c r="F16" s="367">
        <v>18.471782088149915</v>
      </c>
      <c r="G16" s="367">
        <v>15.694291709224048</v>
      </c>
      <c r="H16" s="367">
        <v>17.210259845740676</v>
      </c>
      <c r="I16" s="367" t="s">
        <v>1339</v>
      </c>
      <c r="J16" s="367" t="s">
        <v>1339</v>
      </c>
      <c r="K16" s="367" t="s">
        <v>1339</v>
      </c>
      <c r="L16" s="368"/>
    </row>
    <row r="17" spans="1:12" s="369" customFormat="1" ht="20.100000000000001" customHeight="1">
      <c r="A17" s="366">
        <v>14</v>
      </c>
      <c r="B17" s="352" t="s">
        <v>12</v>
      </c>
      <c r="C17" s="367">
        <v>25.293843944083672</v>
      </c>
      <c r="D17" s="367">
        <v>26.324160418038534</v>
      </c>
      <c r="E17" s="367">
        <v>25.796436564844363</v>
      </c>
      <c r="F17" s="367">
        <v>14.58787272049153</v>
      </c>
      <c r="G17" s="367">
        <v>14.051656508357976</v>
      </c>
      <c r="H17" s="367">
        <v>14.323040852010809</v>
      </c>
      <c r="I17" s="367">
        <v>21.386147456794532</v>
      </c>
      <c r="J17" s="367">
        <v>20.34211336352843</v>
      </c>
      <c r="K17" s="367">
        <v>20.860105463730228</v>
      </c>
      <c r="L17" s="368"/>
    </row>
    <row r="18" spans="1:12" s="369" customFormat="1" ht="20.100000000000001" customHeight="1">
      <c r="A18" s="366">
        <v>15</v>
      </c>
      <c r="B18" s="352" t="s">
        <v>13</v>
      </c>
      <c r="C18" s="367">
        <v>24.193814682630315</v>
      </c>
      <c r="D18" s="367">
        <v>27.132451149408382</v>
      </c>
      <c r="E18" s="367">
        <v>25.614049305937673</v>
      </c>
      <c r="F18" s="367">
        <v>13.348708328313514</v>
      </c>
      <c r="G18" s="367">
        <v>17.548019040915744</v>
      </c>
      <c r="H18" s="367">
        <v>15.371302144666879</v>
      </c>
      <c r="I18" s="367">
        <v>9.4278291645226471</v>
      </c>
      <c r="J18" s="367">
        <v>6.885804466396376</v>
      </c>
      <c r="K18" s="367">
        <v>8.1891891891891895</v>
      </c>
      <c r="L18" s="368"/>
    </row>
    <row r="19" spans="1:12" s="369" customFormat="1" ht="20.100000000000001" customHeight="1">
      <c r="A19" s="366">
        <v>16</v>
      </c>
      <c r="B19" s="352" t="s">
        <v>14</v>
      </c>
      <c r="C19" s="367">
        <v>12.240079851936725</v>
      </c>
      <c r="D19" s="367">
        <v>11.955184216824488</v>
      </c>
      <c r="E19" s="367">
        <v>12.101192744743818</v>
      </c>
      <c r="F19" s="367">
        <v>8.5760663315317576</v>
      </c>
      <c r="G19" s="367">
        <v>7.1734920748762825</v>
      </c>
      <c r="H19" s="367">
        <v>7.8963162419503963</v>
      </c>
      <c r="I19" s="367">
        <v>7.0181893133628401</v>
      </c>
      <c r="J19" s="367">
        <v>7.9417390942737143</v>
      </c>
      <c r="K19" s="367">
        <v>7.4946976792087883</v>
      </c>
      <c r="L19" s="368"/>
    </row>
    <row r="20" spans="1:12" s="369" customFormat="1" ht="20.100000000000001" customHeight="1">
      <c r="A20" s="366">
        <v>17</v>
      </c>
      <c r="B20" s="352" t="s">
        <v>15</v>
      </c>
      <c r="C20" s="367">
        <v>26.138619320688136</v>
      </c>
      <c r="D20" s="367">
        <v>24.541818902051013</v>
      </c>
      <c r="E20" s="367">
        <v>25.363395852800625</v>
      </c>
      <c r="F20" s="367">
        <v>18.280545963818756</v>
      </c>
      <c r="G20" s="367">
        <v>15.614569728631549</v>
      </c>
      <c r="H20" s="367">
        <v>16.968755958290636</v>
      </c>
      <c r="I20" s="367">
        <v>15.615256779810576</v>
      </c>
      <c r="J20" s="367">
        <v>12.549284364029166</v>
      </c>
      <c r="K20" s="367">
        <v>14.119135381800247</v>
      </c>
      <c r="L20" s="368"/>
    </row>
    <row r="21" spans="1:12" s="369" customFormat="1" ht="20.100000000000001" customHeight="1">
      <c r="A21" s="366">
        <v>18</v>
      </c>
      <c r="B21" s="352" t="s">
        <v>16</v>
      </c>
      <c r="C21" s="367">
        <v>18.477560208218758</v>
      </c>
      <c r="D21" s="367">
        <v>25.770814546972936</v>
      </c>
      <c r="E21" s="367">
        <v>22.138233447669478</v>
      </c>
      <c r="F21" s="367">
        <v>12.757056487170985</v>
      </c>
      <c r="G21" s="367">
        <v>22.757948199904593</v>
      </c>
      <c r="H21" s="367">
        <v>17.771555802558595</v>
      </c>
      <c r="I21" s="367">
        <v>12.928748790034089</v>
      </c>
      <c r="J21" s="367">
        <v>15.160934917761864</v>
      </c>
      <c r="K21" s="367">
        <v>14.082358922216573</v>
      </c>
      <c r="L21" s="368"/>
    </row>
    <row r="22" spans="1:12" s="369" customFormat="1" ht="20.100000000000001" customHeight="1">
      <c r="A22" s="366">
        <v>19</v>
      </c>
      <c r="B22" s="352" t="s">
        <v>82</v>
      </c>
      <c r="C22" s="367">
        <v>6.2992125984251963</v>
      </c>
      <c r="D22" s="367">
        <v>17.66320927394753</v>
      </c>
      <c r="E22" s="367">
        <v>11.750073163593795</v>
      </c>
      <c r="F22" s="367" t="s">
        <v>1339</v>
      </c>
      <c r="G22" s="367" t="s">
        <v>1339</v>
      </c>
      <c r="H22" s="367" t="s">
        <v>1339</v>
      </c>
      <c r="I22" s="367">
        <v>1.7022593624264932</v>
      </c>
      <c r="J22" s="367">
        <v>5.3499222395023329</v>
      </c>
      <c r="K22" s="367">
        <v>3.5215637604716106</v>
      </c>
      <c r="L22" s="368"/>
    </row>
    <row r="23" spans="1:12" s="369" customFormat="1" ht="20.100000000000001" customHeight="1">
      <c r="A23" s="366">
        <v>20</v>
      </c>
      <c r="B23" s="352" t="s">
        <v>17</v>
      </c>
      <c r="C23" s="367">
        <v>22.74266157521442</v>
      </c>
      <c r="D23" s="367">
        <v>15.169028165649438</v>
      </c>
      <c r="E23" s="367">
        <v>19.199797595329358</v>
      </c>
      <c r="F23" s="367">
        <v>14.0593711388522</v>
      </c>
      <c r="G23" s="367">
        <v>10.763634982288531</v>
      </c>
      <c r="H23" s="367">
        <v>12.553638602727958</v>
      </c>
      <c r="I23" s="367">
        <v>7.0013189559974336</v>
      </c>
      <c r="J23" s="367">
        <v>4.8711150670782351</v>
      </c>
      <c r="K23" s="367">
        <v>5.9350623978500261</v>
      </c>
      <c r="L23" s="368"/>
    </row>
    <row r="24" spans="1:12" s="369" customFormat="1" ht="20.100000000000001" customHeight="1">
      <c r="A24" s="366">
        <v>21</v>
      </c>
      <c r="B24" s="352" t="s">
        <v>18</v>
      </c>
      <c r="C24" s="367">
        <v>24.968062557146325</v>
      </c>
      <c r="D24" s="367">
        <v>20.609043298131716</v>
      </c>
      <c r="E24" s="367">
        <v>22.922075100584596</v>
      </c>
      <c r="F24" s="367">
        <v>20.646840028909054</v>
      </c>
      <c r="G24" s="367">
        <v>16.936531759302163</v>
      </c>
      <c r="H24" s="367">
        <v>18.875018338628486</v>
      </c>
      <c r="I24" s="367">
        <v>11.252004432671166</v>
      </c>
      <c r="J24" s="367">
        <v>6.5333944713318415</v>
      </c>
      <c r="K24" s="367">
        <v>8.9013907161825134</v>
      </c>
      <c r="L24" s="368"/>
    </row>
    <row r="25" spans="1:12" s="369" customFormat="1" ht="20.100000000000001" customHeight="1">
      <c r="A25" s="366">
        <v>22</v>
      </c>
      <c r="B25" s="352" t="s">
        <v>19</v>
      </c>
      <c r="C25" s="367">
        <v>30.921661830977218</v>
      </c>
      <c r="D25" s="367">
        <v>28.976264971402383</v>
      </c>
      <c r="E25" s="367">
        <v>29.93338462784482</v>
      </c>
      <c r="F25" s="367">
        <v>45.202220459952422</v>
      </c>
      <c r="G25" s="367">
        <v>45.305485067343355</v>
      </c>
      <c r="H25" s="367">
        <v>45.254253958886594</v>
      </c>
      <c r="I25" s="367">
        <v>20.819280760923114</v>
      </c>
      <c r="J25" s="367">
        <v>18.749683303775019</v>
      </c>
      <c r="K25" s="367">
        <v>19.78596773071401</v>
      </c>
      <c r="L25" s="368"/>
    </row>
    <row r="26" spans="1:12" s="369" customFormat="1" ht="20.100000000000001" customHeight="1">
      <c r="A26" s="366">
        <v>23</v>
      </c>
      <c r="B26" s="352" t="s">
        <v>20</v>
      </c>
      <c r="C26" s="367">
        <v>18.627365937440363</v>
      </c>
      <c r="D26" s="367">
        <v>19.727478502142763</v>
      </c>
      <c r="E26" s="367">
        <v>19.185443521272838</v>
      </c>
      <c r="F26" s="367">
        <v>27.663230240549826</v>
      </c>
      <c r="G26" s="367">
        <v>34.811957569913211</v>
      </c>
      <c r="H26" s="367">
        <v>31.031349386642432</v>
      </c>
      <c r="I26" s="367">
        <v>11.53047422567732</v>
      </c>
      <c r="J26" s="367">
        <v>15.598939690033474</v>
      </c>
      <c r="K26" s="367">
        <v>13.623169174117139</v>
      </c>
      <c r="L26" s="368"/>
    </row>
    <row r="27" spans="1:12" s="369" customFormat="1" ht="20.100000000000001" customHeight="1">
      <c r="A27" s="366">
        <v>24</v>
      </c>
      <c r="B27" s="352" t="s">
        <v>21</v>
      </c>
      <c r="C27" s="367">
        <v>22.445371293861637</v>
      </c>
      <c r="D27" s="367">
        <v>22.039675302348527</v>
      </c>
      <c r="E27" s="367">
        <v>22.241427250933739</v>
      </c>
      <c r="F27" s="367">
        <v>85.454545454545453</v>
      </c>
      <c r="G27" s="367">
        <v>93.650793650793645</v>
      </c>
      <c r="H27" s="367">
        <v>88.439306358381501</v>
      </c>
      <c r="I27" s="367">
        <v>22.522463968282342</v>
      </c>
      <c r="J27" s="367">
        <v>21.59627348610373</v>
      </c>
      <c r="K27" s="367">
        <v>22.050399547471656</v>
      </c>
      <c r="L27" s="368"/>
    </row>
    <row r="28" spans="1:12" s="369" customFormat="1" ht="20.100000000000001" customHeight="1">
      <c r="A28" s="366">
        <v>25</v>
      </c>
      <c r="B28" s="352" t="s">
        <v>22</v>
      </c>
      <c r="C28" s="367">
        <v>16.579649701600541</v>
      </c>
      <c r="D28" s="367">
        <v>12.774291506150105</v>
      </c>
      <c r="E28" s="367">
        <v>14.712409545926494</v>
      </c>
      <c r="F28" s="367" t="s">
        <v>1339</v>
      </c>
      <c r="G28" s="367" t="s">
        <v>1339</v>
      </c>
      <c r="H28" s="367" t="s">
        <v>1339</v>
      </c>
      <c r="I28" s="367">
        <v>12.050148165033052</v>
      </c>
      <c r="J28" s="367">
        <v>12.554450413823144</v>
      </c>
      <c r="K28" s="367">
        <v>12.30289220301364</v>
      </c>
      <c r="L28" s="368"/>
    </row>
    <row r="29" spans="1:12" s="369" customFormat="1" ht="20.100000000000001" customHeight="1">
      <c r="A29" s="366">
        <v>26</v>
      </c>
      <c r="B29" s="352" t="s">
        <v>23</v>
      </c>
      <c r="C29" s="367">
        <v>18.572770282199578</v>
      </c>
      <c r="D29" s="367">
        <v>14.087984682111893</v>
      </c>
      <c r="E29" s="367">
        <v>16.319915445350091</v>
      </c>
      <c r="F29" s="367">
        <v>11.123716699786703</v>
      </c>
      <c r="G29" s="367">
        <v>8.6312755224597648</v>
      </c>
      <c r="H29" s="367">
        <v>9.870472767152938</v>
      </c>
      <c r="I29" s="367">
        <v>7.123753049816238</v>
      </c>
      <c r="J29" s="367">
        <v>5.453225728000958</v>
      </c>
      <c r="K29" s="367">
        <v>6.2484868622890311</v>
      </c>
      <c r="L29" s="368"/>
    </row>
    <row r="30" spans="1:12" s="369" customFormat="1" ht="20.100000000000001" customHeight="1">
      <c r="A30" s="366">
        <v>27</v>
      </c>
      <c r="B30" s="352" t="s">
        <v>24</v>
      </c>
      <c r="C30" s="367">
        <v>46.588405709629718</v>
      </c>
      <c r="D30" s="367">
        <v>41.802994392739464</v>
      </c>
      <c r="E30" s="367">
        <v>44.144090942644127</v>
      </c>
      <c r="F30" s="367">
        <v>32.871612847372518</v>
      </c>
      <c r="G30" s="367">
        <v>27.983269088821455</v>
      </c>
      <c r="H30" s="367">
        <v>30.361354447439354</v>
      </c>
      <c r="I30" s="367" t="s">
        <v>1339</v>
      </c>
      <c r="J30" s="367" t="s">
        <v>1339</v>
      </c>
      <c r="K30" s="367" t="s">
        <v>1339</v>
      </c>
      <c r="L30" s="368"/>
    </row>
    <row r="31" spans="1:12" s="369" customFormat="1" ht="20.100000000000001" customHeight="1">
      <c r="A31" s="366">
        <v>28</v>
      </c>
      <c r="B31" s="352" t="s">
        <v>25</v>
      </c>
      <c r="C31" s="367">
        <v>22.512092496260529</v>
      </c>
      <c r="D31" s="367">
        <v>25.592007319645184</v>
      </c>
      <c r="E31" s="367">
        <v>23.923104476198088</v>
      </c>
      <c r="F31" s="367">
        <v>9.6224981997889074</v>
      </c>
      <c r="G31" s="367">
        <v>10.521813515825491</v>
      </c>
      <c r="H31" s="367">
        <v>10.039068325886495</v>
      </c>
      <c r="I31" s="367" t="s">
        <v>1339</v>
      </c>
      <c r="J31" s="367" t="s">
        <v>1339</v>
      </c>
      <c r="K31" s="367" t="s">
        <v>1339</v>
      </c>
      <c r="L31" s="368"/>
    </row>
    <row r="32" spans="1:12" s="369" customFormat="1" ht="20.100000000000001" customHeight="1">
      <c r="A32" s="366">
        <v>29</v>
      </c>
      <c r="B32" s="344" t="s">
        <v>26</v>
      </c>
      <c r="C32" s="367">
        <v>21.398268690030523</v>
      </c>
      <c r="D32" s="367">
        <v>14.797604394596739</v>
      </c>
      <c r="E32" s="367">
        <v>18.270164605639014</v>
      </c>
      <c r="F32" s="367">
        <v>15.606184919450458</v>
      </c>
      <c r="G32" s="367">
        <v>9.4656228441835211</v>
      </c>
      <c r="H32" s="367">
        <v>12.746363087681326</v>
      </c>
      <c r="I32" s="367">
        <v>15.672560470722717</v>
      </c>
      <c r="J32" s="367">
        <v>8.9756950729033509</v>
      </c>
      <c r="K32" s="367">
        <v>12.389832613748965</v>
      </c>
      <c r="L32" s="368"/>
    </row>
    <row r="33" spans="1:13" s="369" customFormat="1" ht="20.100000000000001" customHeight="1">
      <c r="A33" s="366">
        <v>30</v>
      </c>
      <c r="B33" s="345" t="s">
        <v>27</v>
      </c>
      <c r="C33" s="367">
        <v>21.843489168717131</v>
      </c>
      <c r="D33" s="367">
        <v>26.857807051530415</v>
      </c>
      <c r="E33" s="367">
        <v>24.264990208185207</v>
      </c>
      <c r="F33" s="367">
        <v>18.859882791688865</v>
      </c>
      <c r="G33" s="367">
        <v>17.343358395989977</v>
      </c>
      <c r="H33" s="367">
        <v>18.078512396694215</v>
      </c>
      <c r="I33" s="367">
        <v>13.423430263457595</v>
      </c>
      <c r="J33" s="367">
        <v>21.799955113338822</v>
      </c>
      <c r="K33" s="367">
        <v>17.642625668852212</v>
      </c>
      <c r="L33" s="368"/>
    </row>
    <row r="34" spans="1:13" s="369" customFormat="1" ht="20.100000000000001" customHeight="1">
      <c r="A34" s="366">
        <v>31</v>
      </c>
      <c r="B34" s="346" t="s">
        <v>28</v>
      </c>
      <c r="C34" s="367">
        <v>45.388927105756686</v>
      </c>
      <c r="D34" s="367">
        <v>38.663783806395188</v>
      </c>
      <c r="E34" s="367">
        <v>42.02561023206372</v>
      </c>
      <c r="F34" s="367">
        <v>31.382457444651493</v>
      </c>
      <c r="G34" s="367">
        <v>28.635705456471836</v>
      </c>
      <c r="H34" s="367">
        <v>29.991990550756903</v>
      </c>
      <c r="I34" s="367">
        <v>34.39619442351168</v>
      </c>
      <c r="J34" s="367">
        <v>21.061219016114972</v>
      </c>
      <c r="K34" s="367">
        <v>27.55461269422625</v>
      </c>
      <c r="L34" s="368"/>
    </row>
    <row r="35" spans="1:13" s="369" customFormat="1" ht="20.100000000000001" customHeight="1">
      <c r="A35" s="366">
        <v>32</v>
      </c>
      <c r="B35" s="370" t="s">
        <v>29</v>
      </c>
      <c r="C35" s="367">
        <v>36.883171406012579</v>
      </c>
      <c r="D35" s="367">
        <v>29.317580525902308</v>
      </c>
      <c r="E35" s="367">
        <v>33.117380852144116</v>
      </c>
      <c r="F35" s="367">
        <v>35.20175358801832</v>
      </c>
      <c r="G35" s="367">
        <v>29.078432709900689</v>
      </c>
      <c r="H35" s="367">
        <v>32.156205107329434</v>
      </c>
      <c r="I35" s="367">
        <v>32.4867612230235</v>
      </c>
      <c r="J35" s="367">
        <v>21.597592740410871</v>
      </c>
      <c r="K35" s="367">
        <v>27.005780835749725</v>
      </c>
      <c r="L35" s="368"/>
    </row>
    <row r="36" spans="1:13" s="369" customFormat="1" ht="20.100000000000001" customHeight="1">
      <c r="A36" s="366">
        <v>33</v>
      </c>
      <c r="B36" s="344" t="s">
        <v>30</v>
      </c>
      <c r="C36" s="367">
        <v>16.580031854836868</v>
      </c>
      <c r="D36" s="367">
        <v>11.702104316152107</v>
      </c>
      <c r="E36" s="367">
        <v>14.093345623109551</v>
      </c>
      <c r="F36" s="367">
        <v>14.4225576972742</v>
      </c>
      <c r="G36" s="367">
        <v>9.6911608093716719</v>
      </c>
      <c r="H36" s="367">
        <v>12.066283235904205</v>
      </c>
      <c r="I36" s="367">
        <v>10.164514055286073</v>
      </c>
      <c r="J36" s="367">
        <v>6.2934072768736398</v>
      </c>
      <c r="K36" s="367">
        <v>8.1128965801400899</v>
      </c>
      <c r="L36" s="368"/>
    </row>
    <row r="37" spans="1:13" s="369" customFormat="1" ht="20.100000000000001" customHeight="1">
      <c r="A37" s="366">
        <v>34</v>
      </c>
      <c r="B37" s="352" t="s">
        <v>31</v>
      </c>
      <c r="C37" s="367">
        <v>18.756923539288447</v>
      </c>
      <c r="D37" s="367">
        <v>20.439913034839002</v>
      </c>
      <c r="E37" s="367">
        <v>19.53325108692707</v>
      </c>
      <c r="F37" s="367">
        <v>15.159129488243218</v>
      </c>
      <c r="G37" s="367">
        <v>17.282950929992257</v>
      </c>
      <c r="H37" s="367">
        <v>16.121837441184017</v>
      </c>
      <c r="I37" s="367">
        <v>25.228334323183358</v>
      </c>
      <c r="J37" s="367">
        <v>23.621099106933805</v>
      </c>
      <c r="K37" s="367">
        <v>24.441204655467551</v>
      </c>
      <c r="L37" s="368"/>
    </row>
    <row r="38" spans="1:13" s="369" customFormat="1" ht="20.100000000000001" customHeight="1">
      <c r="A38" s="366">
        <v>35</v>
      </c>
      <c r="B38" s="352" t="s">
        <v>32</v>
      </c>
      <c r="C38" s="367">
        <v>32.585797287759625</v>
      </c>
      <c r="D38" s="367">
        <v>33.996943279009969</v>
      </c>
      <c r="E38" s="367">
        <v>33.274949017837713</v>
      </c>
      <c r="F38" s="367">
        <v>21.100314470641088</v>
      </c>
      <c r="G38" s="367">
        <v>20.248208355182658</v>
      </c>
      <c r="H38" s="367">
        <v>20.684761019853212</v>
      </c>
      <c r="I38" s="367">
        <v>42.468629961587709</v>
      </c>
      <c r="J38" s="367">
        <v>46.032548266451023</v>
      </c>
      <c r="K38" s="367">
        <v>44.26242018773371</v>
      </c>
      <c r="L38" s="368"/>
    </row>
    <row r="39" spans="1:13" s="369" customFormat="1" ht="20.100000000000001" customHeight="1">
      <c r="A39" s="366">
        <v>36</v>
      </c>
      <c r="B39" s="352" t="s">
        <v>33</v>
      </c>
      <c r="C39" s="367">
        <v>17.067962279253518</v>
      </c>
      <c r="D39" s="367">
        <v>13.19876847652179</v>
      </c>
      <c r="E39" s="367">
        <v>15.143400349506752</v>
      </c>
      <c r="F39" s="367">
        <v>11.843289696551066</v>
      </c>
      <c r="G39" s="367">
        <v>8.7159500067406981</v>
      </c>
      <c r="H39" s="367">
        <v>10.303249337142086</v>
      </c>
      <c r="I39" s="367">
        <v>8.7208725523022927</v>
      </c>
      <c r="J39" s="367">
        <v>5.9994704792163089</v>
      </c>
      <c r="K39" s="367">
        <v>7.3244696427654956</v>
      </c>
      <c r="L39" s="368"/>
    </row>
    <row r="40" spans="1:13" s="374" customFormat="1" ht="20.100000000000001" customHeight="1">
      <c r="A40" s="371"/>
      <c r="B40" s="372" t="s">
        <v>49</v>
      </c>
      <c r="C40" s="373">
        <v>22.672105929321393</v>
      </c>
      <c r="D40" s="373">
        <v>20.122179694382325</v>
      </c>
      <c r="E40" s="373">
        <v>21.451832732174051</v>
      </c>
      <c r="F40" s="373">
        <v>16.877386354876176</v>
      </c>
      <c r="G40" s="373">
        <v>15.041783238795087</v>
      </c>
      <c r="H40" s="373">
        <v>16.000201252966036</v>
      </c>
      <c r="I40" s="373">
        <v>12.443031866460728</v>
      </c>
      <c r="J40" s="373">
        <v>9.7709905406933881</v>
      </c>
      <c r="K40" s="373">
        <v>11.091578283116782</v>
      </c>
      <c r="L40" s="368"/>
      <c r="M40" s="369"/>
    </row>
    <row r="42" spans="1:13">
      <c r="C42" s="375"/>
      <c r="D42" s="375"/>
      <c r="E42" s="375"/>
      <c r="F42" s="375"/>
      <c r="G42" s="375"/>
      <c r="H42" s="375"/>
      <c r="I42" s="375"/>
      <c r="J42" s="375"/>
      <c r="K42" s="375"/>
    </row>
    <row r="43" spans="1:13">
      <c r="C43" s="375"/>
      <c r="D43" s="375"/>
      <c r="E43" s="375"/>
      <c r="F43" s="375"/>
      <c r="G43" s="375"/>
      <c r="H43" s="375"/>
      <c r="I43" s="375"/>
      <c r="J43" s="375"/>
      <c r="K43" s="375"/>
    </row>
    <row r="46" spans="1:13">
      <c r="E46" s="375"/>
      <c r="F46" s="375"/>
      <c r="G46" s="375"/>
    </row>
    <row r="47" spans="1:13">
      <c r="E47" s="375"/>
      <c r="F47" s="375"/>
      <c r="G47" s="375"/>
    </row>
    <row r="48" spans="1:13">
      <c r="E48" s="375"/>
      <c r="F48" s="375"/>
      <c r="G48" s="375"/>
    </row>
  </sheetData>
  <mergeCells count="6">
    <mergeCell ref="A1:K1"/>
    <mergeCell ref="A2:A3"/>
    <mergeCell ref="B2:B3"/>
    <mergeCell ref="C2:E2"/>
    <mergeCell ref="F2:H2"/>
    <mergeCell ref="I2:K2"/>
  </mergeCells>
  <printOptions horizontalCentered="1"/>
  <pageMargins left="0.39370078740157483" right="0.19685039370078741" top="0.47244094488188981" bottom="0.62992125984251968" header="0.27559055118110237" footer="0.31496062992125984"/>
  <pageSetup paperSize="9" scale="90" firstPageNumber="66" orientation="portrait" useFirstPageNumber="1" horizontalDpi="4294967294" verticalDpi="4294967294" r:id="rId1"/>
  <headerFooter alignWithMargins="0">
    <oddFooter>&amp;L&amp;"Arial,Italic"&amp;9AISHE 2012-13&amp;CT-&amp;P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I40"/>
  <sheetViews>
    <sheetView view="pageBreakPreview" topLeftCell="A25" zoomScaleSheetLayoutView="100" workbookViewId="0">
      <selection activeCell="G35" sqref="G35"/>
    </sheetView>
  </sheetViews>
  <sheetFormatPr defaultRowHeight="14.25"/>
  <cols>
    <col min="1" max="1" width="5.140625" style="351" customWidth="1"/>
    <col min="2" max="2" width="26.28515625" style="351" customWidth="1"/>
    <col min="3" max="3" width="17.7109375" style="351" customWidth="1"/>
    <col min="4" max="4" width="19" style="351" customWidth="1"/>
    <col min="5" max="5" width="22.140625" style="351" customWidth="1"/>
    <col min="6" max="256" width="9.140625" style="351"/>
    <col min="257" max="257" width="5.140625" style="351" customWidth="1"/>
    <col min="258" max="258" width="22.5703125" style="351" customWidth="1"/>
    <col min="259" max="259" width="17.7109375" style="351" customWidth="1"/>
    <col min="260" max="260" width="19" style="351" customWidth="1"/>
    <col min="261" max="261" width="22.140625" style="351" customWidth="1"/>
    <col min="262" max="512" width="9.140625" style="351"/>
    <col min="513" max="513" width="5.140625" style="351" customWidth="1"/>
    <col min="514" max="514" width="22.5703125" style="351" customWidth="1"/>
    <col min="515" max="515" width="17.7109375" style="351" customWidth="1"/>
    <col min="516" max="516" width="19" style="351" customWidth="1"/>
    <col min="517" max="517" width="22.140625" style="351" customWidth="1"/>
    <col min="518" max="768" width="9.140625" style="351"/>
    <col min="769" max="769" width="5.140625" style="351" customWidth="1"/>
    <col min="770" max="770" width="22.5703125" style="351" customWidth="1"/>
    <col min="771" max="771" width="17.7109375" style="351" customWidth="1"/>
    <col min="772" max="772" width="19" style="351" customWidth="1"/>
    <col min="773" max="773" width="22.140625" style="351" customWidth="1"/>
    <col min="774" max="1024" width="9.140625" style="351"/>
    <col min="1025" max="1025" width="5.140625" style="351" customWidth="1"/>
    <col min="1026" max="1026" width="22.5703125" style="351" customWidth="1"/>
    <col min="1027" max="1027" width="17.7109375" style="351" customWidth="1"/>
    <col min="1028" max="1028" width="19" style="351" customWidth="1"/>
    <col min="1029" max="1029" width="22.140625" style="351" customWidth="1"/>
    <col min="1030" max="1280" width="9.140625" style="351"/>
    <col min="1281" max="1281" width="5.140625" style="351" customWidth="1"/>
    <col min="1282" max="1282" width="22.5703125" style="351" customWidth="1"/>
    <col min="1283" max="1283" width="17.7109375" style="351" customWidth="1"/>
    <col min="1284" max="1284" width="19" style="351" customWidth="1"/>
    <col min="1285" max="1285" width="22.140625" style="351" customWidth="1"/>
    <col min="1286" max="1536" width="9.140625" style="351"/>
    <col min="1537" max="1537" width="5.140625" style="351" customWidth="1"/>
    <col min="1538" max="1538" width="22.5703125" style="351" customWidth="1"/>
    <col min="1539" max="1539" width="17.7109375" style="351" customWidth="1"/>
    <col min="1540" max="1540" width="19" style="351" customWidth="1"/>
    <col min="1541" max="1541" width="22.140625" style="351" customWidth="1"/>
    <col min="1542" max="1792" width="9.140625" style="351"/>
    <col min="1793" max="1793" width="5.140625" style="351" customWidth="1"/>
    <col min="1794" max="1794" width="22.5703125" style="351" customWidth="1"/>
    <col min="1795" max="1795" width="17.7109375" style="351" customWidth="1"/>
    <col min="1796" max="1796" width="19" style="351" customWidth="1"/>
    <col min="1797" max="1797" width="22.140625" style="351" customWidth="1"/>
    <col min="1798" max="2048" width="9.140625" style="351"/>
    <col min="2049" max="2049" width="5.140625" style="351" customWidth="1"/>
    <col min="2050" max="2050" width="22.5703125" style="351" customWidth="1"/>
    <col min="2051" max="2051" width="17.7109375" style="351" customWidth="1"/>
    <col min="2052" max="2052" width="19" style="351" customWidth="1"/>
    <col min="2053" max="2053" width="22.140625" style="351" customWidth="1"/>
    <col min="2054" max="2304" width="9.140625" style="351"/>
    <col min="2305" max="2305" width="5.140625" style="351" customWidth="1"/>
    <col min="2306" max="2306" width="22.5703125" style="351" customWidth="1"/>
    <col min="2307" max="2307" width="17.7109375" style="351" customWidth="1"/>
    <col min="2308" max="2308" width="19" style="351" customWidth="1"/>
    <col min="2309" max="2309" width="22.140625" style="351" customWidth="1"/>
    <col min="2310" max="2560" width="9.140625" style="351"/>
    <col min="2561" max="2561" width="5.140625" style="351" customWidth="1"/>
    <col min="2562" max="2562" width="22.5703125" style="351" customWidth="1"/>
    <col min="2563" max="2563" width="17.7109375" style="351" customWidth="1"/>
    <col min="2564" max="2564" width="19" style="351" customWidth="1"/>
    <col min="2565" max="2565" width="22.140625" style="351" customWidth="1"/>
    <col min="2566" max="2816" width="9.140625" style="351"/>
    <col min="2817" max="2817" width="5.140625" style="351" customWidth="1"/>
    <col min="2818" max="2818" width="22.5703125" style="351" customWidth="1"/>
    <col min="2819" max="2819" width="17.7109375" style="351" customWidth="1"/>
    <col min="2820" max="2820" width="19" style="351" customWidth="1"/>
    <col min="2821" max="2821" width="22.140625" style="351" customWidth="1"/>
    <col min="2822" max="3072" width="9.140625" style="351"/>
    <col min="3073" max="3073" width="5.140625" style="351" customWidth="1"/>
    <col min="3074" max="3074" width="22.5703125" style="351" customWidth="1"/>
    <col min="3075" max="3075" width="17.7109375" style="351" customWidth="1"/>
    <col min="3076" max="3076" width="19" style="351" customWidth="1"/>
    <col min="3077" max="3077" width="22.140625" style="351" customWidth="1"/>
    <col min="3078" max="3328" width="9.140625" style="351"/>
    <col min="3329" max="3329" width="5.140625" style="351" customWidth="1"/>
    <col min="3330" max="3330" width="22.5703125" style="351" customWidth="1"/>
    <col min="3331" max="3331" width="17.7109375" style="351" customWidth="1"/>
    <col min="3332" max="3332" width="19" style="351" customWidth="1"/>
    <col min="3333" max="3333" width="22.140625" style="351" customWidth="1"/>
    <col min="3334" max="3584" width="9.140625" style="351"/>
    <col min="3585" max="3585" width="5.140625" style="351" customWidth="1"/>
    <col min="3586" max="3586" width="22.5703125" style="351" customWidth="1"/>
    <col min="3587" max="3587" width="17.7109375" style="351" customWidth="1"/>
    <col min="3588" max="3588" width="19" style="351" customWidth="1"/>
    <col min="3589" max="3589" width="22.140625" style="351" customWidth="1"/>
    <col min="3590" max="3840" width="9.140625" style="351"/>
    <col min="3841" max="3841" width="5.140625" style="351" customWidth="1"/>
    <col min="3842" max="3842" width="22.5703125" style="351" customWidth="1"/>
    <col min="3843" max="3843" width="17.7109375" style="351" customWidth="1"/>
    <col min="3844" max="3844" width="19" style="351" customWidth="1"/>
    <col min="3845" max="3845" width="22.140625" style="351" customWidth="1"/>
    <col min="3846" max="4096" width="9.140625" style="351"/>
    <col min="4097" max="4097" width="5.140625" style="351" customWidth="1"/>
    <col min="4098" max="4098" width="22.5703125" style="351" customWidth="1"/>
    <col min="4099" max="4099" width="17.7109375" style="351" customWidth="1"/>
    <col min="4100" max="4100" width="19" style="351" customWidth="1"/>
    <col min="4101" max="4101" width="22.140625" style="351" customWidth="1"/>
    <col min="4102" max="4352" width="9.140625" style="351"/>
    <col min="4353" max="4353" width="5.140625" style="351" customWidth="1"/>
    <col min="4354" max="4354" width="22.5703125" style="351" customWidth="1"/>
    <col min="4355" max="4355" width="17.7109375" style="351" customWidth="1"/>
    <col min="4356" max="4356" width="19" style="351" customWidth="1"/>
    <col min="4357" max="4357" width="22.140625" style="351" customWidth="1"/>
    <col min="4358" max="4608" width="9.140625" style="351"/>
    <col min="4609" max="4609" width="5.140625" style="351" customWidth="1"/>
    <col min="4610" max="4610" width="22.5703125" style="351" customWidth="1"/>
    <col min="4611" max="4611" width="17.7109375" style="351" customWidth="1"/>
    <col min="4612" max="4612" width="19" style="351" customWidth="1"/>
    <col min="4613" max="4613" width="22.140625" style="351" customWidth="1"/>
    <col min="4614" max="4864" width="9.140625" style="351"/>
    <col min="4865" max="4865" width="5.140625" style="351" customWidth="1"/>
    <col min="4866" max="4866" width="22.5703125" style="351" customWidth="1"/>
    <col min="4867" max="4867" width="17.7109375" style="351" customWidth="1"/>
    <col min="4868" max="4868" width="19" style="351" customWidth="1"/>
    <col min="4869" max="4869" width="22.140625" style="351" customWidth="1"/>
    <col min="4870" max="5120" width="9.140625" style="351"/>
    <col min="5121" max="5121" width="5.140625" style="351" customWidth="1"/>
    <col min="5122" max="5122" width="22.5703125" style="351" customWidth="1"/>
    <col min="5123" max="5123" width="17.7109375" style="351" customWidth="1"/>
    <col min="5124" max="5124" width="19" style="351" customWidth="1"/>
    <col min="5125" max="5125" width="22.140625" style="351" customWidth="1"/>
    <col min="5126" max="5376" width="9.140625" style="351"/>
    <col min="5377" max="5377" width="5.140625" style="351" customWidth="1"/>
    <col min="5378" max="5378" width="22.5703125" style="351" customWidth="1"/>
    <col min="5379" max="5379" width="17.7109375" style="351" customWidth="1"/>
    <col min="5380" max="5380" width="19" style="351" customWidth="1"/>
    <col min="5381" max="5381" width="22.140625" style="351" customWidth="1"/>
    <col min="5382" max="5632" width="9.140625" style="351"/>
    <col min="5633" max="5633" width="5.140625" style="351" customWidth="1"/>
    <col min="5634" max="5634" width="22.5703125" style="351" customWidth="1"/>
    <col min="5635" max="5635" width="17.7109375" style="351" customWidth="1"/>
    <col min="5636" max="5636" width="19" style="351" customWidth="1"/>
    <col min="5637" max="5637" width="22.140625" style="351" customWidth="1"/>
    <col min="5638" max="5888" width="9.140625" style="351"/>
    <col min="5889" max="5889" width="5.140625" style="351" customWidth="1"/>
    <col min="5890" max="5890" width="22.5703125" style="351" customWidth="1"/>
    <col min="5891" max="5891" width="17.7109375" style="351" customWidth="1"/>
    <col min="5892" max="5892" width="19" style="351" customWidth="1"/>
    <col min="5893" max="5893" width="22.140625" style="351" customWidth="1"/>
    <col min="5894" max="6144" width="9.140625" style="351"/>
    <col min="6145" max="6145" width="5.140625" style="351" customWidth="1"/>
    <col min="6146" max="6146" width="22.5703125" style="351" customWidth="1"/>
    <col min="6147" max="6147" width="17.7109375" style="351" customWidth="1"/>
    <col min="6148" max="6148" width="19" style="351" customWidth="1"/>
    <col min="6149" max="6149" width="22.140625" style="351" customWidth="1"/>
    <col min="6150" max="6400" width="9.140625" style="351"/>
    <col min="6401" max="6401" width="5.140625" style="351" customWidth="1"/>
    <col min="6402" max="6402" width="22.5703125" style="351" customWidth="1"/>
    <col min="6403" max="6403" width="17.7109375" style="351" customWidth="1"/>
    <col min="6404" max="6404" width="19" style="351" customWidth="1"/>
    <col min="6405" max="6405" width="22.140625" style="351" customWidth="1"/>
    <col min="6406" max="6656" width="9.140625" style="351"/>
    <col min="6657" max="6657" width="5.140625" style="351" customWidth="1"/>
    <col min="6658" max="6658" width="22.5703125" style="351" customWidth="1"/>
    <col min="6659" max="6659" width="17.7109375" style="351" customWidth="1"/>
    <col min="6660" max="6660" width="19" style="351" customWidth="1"/>
    <col min="6661" max="6661" width="22.140625" style="351" customWidth="1"/>
    <col min="6662" max="6912" width="9.140625" style="351"/>
    <col min="6913" max="6913" width="5.140625" style="351" customWidth="1"/>
    <col min="6914" max="6914" width="22.5703125" style="351" customWidth="1"/>
    <col min="6915" max="6915" width="17.7109375" style="351" customWidth="1"/>
    <col min="6916" max="6916" width="19" style="351" customWidth="1"/>
    <col min="6917" max="6917" width="22.140625" style="351" customWidth="1"/>
    <col min="6918" max="7168" width="9.140625" style="351"/>
    <col min="7169" max="7169" width="5.140625" style="351" customWidth="1"/>
    <col min="7170" max="7170" width="22.5703125" style="351" customWidth="1"/>
    <col min="7171" max="7171" width="17.7109375" style="351" customWidth="1"/>
    <col min="7172" max="7172" width="19" style="351" customWidth="1"/>
    <col min="7173" max="7173" width="22.140625" style="351" customWidth="1"/>
    <col min="7174" max="7424" width="9.140625" style="351"/>
    <col min="7425" max="7425" width="5.140625" style="351" customWidth="1"/>
    <col min="7426" max="7426" width="22.5703125" style="351" customWidth="1"/>
    <col min="7427" max="7427" width="17.7109375" style="351" customWidth="1"/>
    <col min="7428" max="7428" width="19" style="351" customWidth="1"/>
    <col min="7429" max="7429" width="22.140625" style="351" customWidth="1"/>
    <col min="7430" max="7680" width="9.140625" style="351"/>
    <col min="7681" max="7681" width="5.140625" style="351" customWidth="1"/>
    <col min="7682" max="7682" width="22.5703125" style="351" customWidth="1"/>
    <col min="7683" max="7683" width="17.7109375" style="351" customWidth="1"/>
    <col min="7684" max="7684" width="19" style="351" customWidth="1"/>
    <col min="7685" max="7685" width="22.140625" style="351" customWidth="1"/>
    <col min="7686" max="7936" width="9.140625" style="351"/>
    <col min="7937" max="7937" width="5.140625" style="351" customWidth="1"/>
    <col min="7938" max="7938" width="22.5703125" style="351" customWidth="1"/>
    <col min="7939" max="7939" width="17.7109375" style="351" customWidth="1"/>
    <col min="7940" max="7940" width="19" style="351" customWidth="1"/>
    <col min="7941" max="7941" width="22.140625" style="351" customWidth="1"/>
    <col min="7942" max="8192" width="9.140625" style="351"/>
    <col min="8193" max="8193" width="5.140625" style="351" customWidth="1"/>
    <col min="8194" max="8194" width="22.5703125" style="351" customWidth="1"/>
    <col min="8195" max="8195" width="17.7109375" style="351" customWidth="1"/>
    <col min="8196" max="8196" width="19" style="351" customWidth="1"/>
    <col min="8197" max="8197" width="22.140625" style="351" customWidth="1"/>
    <col min="8198" max="8448" width="9.140625" style="351"/>
    <col min="8449" max="8449" width="5.140625" style="351" customWidth="1"/>
    <col min="8450" max="8450" width="22.5703125" style="351" customWidth="1"/>
    <col min="8451" max="8451" width="17.7109375" style="351" customWidth="1"/>
    <col min="8452" max="8452" width="19" style="351" customWidth="1"/>
    <col min="8453" max="8453" width="22.140625" style="351" customWidth="1"/>
    <col min="8454" max="8704" width="9.140625" style="351"/>
    <col min="8705" max="8705" width="5.140625" style="351" customWidth="1"/>
    <col min="8706" max="8706" width="22.5703125" style="351" customWidth="1"/>
    <col min="8707" max="8707" width="17.7109375" style="351" customWidth="1"/>
    <col min="8708" max="8708" width="19" style="351" customWidth="1"/>
    <col min="8709" max="8709" width="22.140625" style="351" customWidth="1"/>
    <col min="8710" max="8960" width="9.140625" style="351"/>
    <col min="8961" max="8961" width="5.140625" style="351" customWidth="1"/>
    <col min="8962" max="8962" width="22.5703125" style="351" customWidth="1"/>
    <col min="8963" max="8963" width="17.7109375" style="351" customWidth="1"/>
    <col min="8964" max="8964" width="19" style="351" customWidth="1"/>
    <col min="8965" max="8965" width="22.140625" style="351" customWidth="1"/>
    <col min="8966" max="9216" width="9.140625" style="351"/>
    <col min="9217" max="9217" width="5.140625" style="351" customWidth="1"/>
    <col min="9218" max="9218" width="22.5703125" style="351" customWidth="1"/>
    <col min="9219" max="9219" width="17.7109375" style="351" customWidth="1"/>
    <col min="9220" max="9220" width="19" style="351" customWidth="1"/>
    <col min="9221" max="9221" width="22.140625" style="351" customWidth="1"/>
    <col min="9222" max="9472" width="9.140625" style="351"/>
    <col min="9473" max="9473" width="5.140625" style="351" customWidth="1"/>
    <col min="9474" max="9474" width="22.5703125" style="351" customWidth="1"/>
    <col min="9475" max="9475" width="17.7109375" style="351" customWidth="1"/>
    <col min="9476" max="9476" width="19" style="351" customWidth="1"/>
    <col min="9477" max="9477" width="22.140625" style="351" customWidth="1"/>
    <col min="9478" max="9728" width="9.140625" style="351"/>
    <col min="9729" max="9729" width="5.140625" style="351" customWidth="1"/>
    <col min="9730" max="9730" width="22.5703125" style="351" customWidth="1"/>
    <col min="9731" max="9731" width="17.7109375" style="351" customWidth="1"/>
    <col min="9732" max="9732" width="19" style="351" customWidth="1"/>
    <col min="9733" max="9733" width="22.140625" style="351" customWidth="1"/>
    <col min="9734" max="9984" width="9.140625" style="351"/>
    <col min="9985" max="9985" width="5.140625" style="351" customWidth="1"/>
    <col min="9986" max="9986" width="22.5703125" style="351" customWidth="1"/>
    <col min="9987" max="9987" width="17.7109375" style="351" customWidth="1"/>
    <col min="9988" max="9988" width="19" style="351" customWidth="1"/>
    <col min="9989" max="9989" width="22.140625" style="351" customWidth="1"/>
    <col min="9990" max="10240" width="9.140625" style="351"/>
    <col min="10241" max="10241" width="5.140625" style="351" customWidth="1"/>
    <col min="10242" max="10242" width="22.5703125" style="351" customWidth="1"/>
    <col min="10243" max="10243" width="17.7109375" style="351" customWidth="1"/>
    <col min="10244" max="10244" width="19" style="351" customWidth="1"/>
    <col min="10245" max="10245" width="22.140625" style="351" customWidth="1"/>
    <col min="10246" max="10496" width="9.140625" style="351"/>
    <col min="10497" max="10497" width="5.140625" style="351" customWidth="1"/>
    <col min="10498" max="10498" width="22.5703125" style="351" customWidth="1"/>
    <col min="10499" max="10499" width="17.7109375" style="351" customWidth="1"/>
    <col min="10500" max="10500" width="19" style="351" customWidth="1"/>
    <col min="10501" max="10501" width="22.140625" style="351" customWidth="1"/>
    <col min="10502" max="10752" width="9.140625" style="351"/>
    <col min="10753" max="10753" width="5.140625" style="351" customWidth="1"/>
    <col min="10754" max="10754" width="22.5703125" style="351" customWidth="1"/>
    <col min="10755" max="10755" width="17.7109375" style="351" customWidth="1"/>
    <col min="10756" max="10756" width="19" style="351" customWidth="1"/>
    <col min="10757" max="10757" width="22.140625" style="351" customWidth="1"/>
    <col min="10758" max="11008" width="9.140625" style="351"/>
    <col min="11009" max="11009" width="5.140625" style="351" customWidth="1"/>
    <col min="11010" max="11010" width="22.5703125" style="351" customWidth="1"/>
    <col min="11011" max="11011" width="17.7109375" style="351" customWidth="1"/>
    <col min="11012" max="11012" width="19" style="351" customWidth="1"/>
    <col min="11013" max="11013" width="22.140625" style="351" customWidth="1"/>
    <col min="11014" max="11264" width="9.140625" style="351"/>
    <col min="11265" max="11265" width="5.140625" style="351" customWidth="1"/>
    <col min="11266" max="11266" width="22.5703125" style="351" customWidth="1"/>
    <col min="11267" max="11267" width="17.7109375" style="351" customWidth="1"/>
    <col min="11268" max="11268" width="19" style="351" customWidth="1"/>
    <col min="11269" max="11269" width="22.140625" style="351" customWidth="1"/>
    <col min="11270" max="11520" width="9.140625" style="351"/>
    <col min="11521" max="11521" width="5.140625" style="351" customWidth="1"/>
    <col min="11522" max="11522" width="22.5703125" style="351" customWidth="1"/>
    <col min="11523" max="11523" width="17.7109375" style="351" customWidth="1"/>
    <col min="11524" max="11524" width="19" style="351" customWidth="1"/>
    <col min="11525" max="11525" width="22.140625" style="351" customWidth="1"/>
    <col min="11526" max="11776" width="9.140625" style="351"/>
    <col min="11777" max="11777" width="5.140625" style="351" customWidth="1"/>
    <col min="11778" max="11778" width="22.5703125" style="351" customWidth="1"/>
    <col min="11779" max="11779" width="17.7109375" style="351" customWidth="1"/>
    <col min="11780" max="11780" width="19" style="351" customWidth="1"/>
    <col min="11781" max="11781" width="22.140625" style="351" customWidth="1"/>
    <col min="11782" max="12032" width="9.140625" style="351"/>
    <col min="12033" max="12033" width="5.140625" style="351" customWidth="1"/>
    <col min="12034" max="12034" width="22.5703125" style="351" customWidth="1"/>
    <col min="12035" max="12035" width="17.7109375" style="351" customWidth="1"/>
    <col min="12036" max="12036" width="19" style="351" customWidth="1"/>
    <col min="12037" max="12037" width="22.140625" style="351" customWidth="1"/>
    <col min="12038" max="12288" width="9.140625" style="351"/>
    <col min="12289" max="12289" width="5.140625" style="351" customWidth="1"/>
    <col min="12290" max="12290" width="22.5703125" style="351" customWidth="1"/>
    <col min="12291" max="12291" width="17.7109375" style="351" customWidth="1"/>
    <col min="12292" max="12292" width="19" style="351" customWidth="1"/>
    <col min="12293" max="12293" width="22.140625" style="351" customWidth="1"/>
    <col min="12294" max="12544" width="9.140625" style="351"/>
    <col min="12545" max="12545" width="5.140625" style="351" customWidth="1"/>
    <col min="12546" max="12546" width="22.5703125" style="351" customWidth="1"/>
    <col min="12547" max="12547" width="17.7109375" style="351" customWidth="1"/>
    <col min="12548" max="12548" width="19" style="351" customWidth="1"/>
    <col min="12549" max="12549" width="22.140625" style="351" customWidth="1"/>
    <col min="12550" max="12800" width="9.140625" style="351"/>
    <col min="12801" max="12801" width="5.140625" style="351" customWidth="1"/>
    <col min="12802" max="12802" width="22.5703125" style="351" customWidth="1"/>
    <col min="12803" max="12803" width="17.7109375" style="351" customWidth="1"/>
    <col min="12804" max="12804" width="19" style="351" customWidth="1"/>
    <col min="12805" max="12805" width="22.140625" style="351" customWidth="1"/>
    <col min="12806" max="13056" width="9.140625" style="351"/>
    <col min="13057" max="13057" width="5.140625" style="351" customWidth="1"/>
    <col min="13058" max="13058" width="22.5703125" style="351" customWidth="1"/>
    <col min="13059" max="13059" width="17.7109375" style="351" customWidth="1"/>
    <col min="13060" max="13060" width="19" style="351" customWidth="1"/>
    <col min="13061" max="13061" width="22.140625" style="351" customWidth="1"/>
    <col min="13062" max="13312" width="9.140625" style="351"/>
    <col min="13313" max="13313" width="5.140625" style="351" customWidth="1"/>
    <col min="13314" max="13314" width="22.5703125" style="351" customWidth="1"/>
    <col min="13315" max="13315" width="17.7109375" style="351" customWidth="1"/>
    <col min="13316" max="13316" width="19" style="351" customWidth="1"/>
    <col min="13317" max="13317" width="22.140625" style="351" customWidth="1"/>
    <col min="13318" max="13568" width="9.140625" style="351"/>
    <col min="13569" max="13569" width="5.140625" style="351" customWidth="1"/>
    <col min="13570" max="13570" width="22.5703125" style="351" customWidth="1"/>
    <col min="13571" max="13571" width="17.7109375" style="351" customWidth="1"/>
    <col min="13572" max="13572" width="19" style="351" customWidth="1"/>
    <col min="13573" max="13573" width="22.140625" style="351" customWidth="1"/>
    <col min="13574" max="13824" width="9.140625" style="351"/>
    <col min="13825" max="13825" width="5.140625" style="351" customWidth="1"/>
    <col min="13826" max="13826" width="22.5703125" style="351" customWidth="1"/>
    <col min="13827" max="13827" width="17.7109375" style="351" customWidth="1"/>
    <col min="13828" max="13828" width="19" style="351" customWidth="1"/>
    <col min="13829" max="13829" width="22.140625" style="351" customWidth="1"/>
    <col min="13830" max="14080" width="9.140625" style="351"/>
    <col min="14081" max="14081" width="5.140625" style="351" customWidth="1"/>
    <col min="14082" max="14082" width="22.5703125" style="351" customWidth="1"/>
    <col min="14083" max="14083" width="17.7109375" style="351" customWidth="1"/>
    <col min="14084" max="14084" width="19" style="351" customWidth="1"/>
    <col min="14085" max="14085" width="22.140625" style="351" customWidth="1"/>
    <col min="14086" max="14336" width="9.140625" style="351"/>
    <col min="14337" max="14337" width="5.140625" style="351" customWidth="1"/>
    <col min="14338" max="14338" width="22.5703125" style="351" customWidth="1"/>
    <col min="14339" max="14339" width="17.7109375" style="351" customWidth="1"/>
    <col min="14340" max="14340" width="19" style="351" customWidth="1"/>
    <col min="14341" max="14341" width="22.140625" style="351" customWidth="1"/>
    <col min="14342" max="14592" width="9.140625" style="351"/>
    <col min="14593" max="14593" width="5.140625" style="351" customWidth="1"/>
    <col min="14594" max="14594" width="22.5703125" style="351" customWidth="1"/>
    <col min="14595" max="14595" width="17.7109375" style="351" customWidth="1"/>
    <col min="14596" max="14596" width="19" style="351" customWidth="1"/>
    <col min="14597" max="14597" width="22.140625" style="351" customWidth="1"/>
    <col min="14598" max="14848" width="9.140625" style="351"/>
    <col min="14849" max="14849" width="5.140625" style="351" customWidth="1"/>
    <col min="14850" max="14850" width="22.5703125" style="351" customWidth="1"/>
    <col min="14851" max="14851" width="17.7109375" style="351" customWidth="1"/>
    <col min="14852" max="14852" width="19" style="351" customWidth="1"/>
    <col min="14853" max="14853" width="22.140625" style="351" customWidth="1"/>
    <col min="14854" max="15104" width="9.140625" style="351"/>
    <col min="15105" max="15105" width="5.140625" style="351" customWidth="1"/>
    <col min="15106" max="15106" width="22.5703125" style="351" customWidth="1"/>
    <col min="15107" max="15107" width="17.7109375" style="351" customWidth="1"/>
    <col min="15108" max="15108" width="19" style="351" customWidth="1"/>
    <col min="15109" max="15109" width="22.140625" style="351" customWidth="1"/>
    <col min="15110" max="15360" width="9.140625" style="351"/>
    <col min="15361" max="15361" width="5.140625" style="351" customWidth="1"/>
    <col min="15362" max="15362" width="22.5703125" style="351" customWidth="1"/>
    <col min="15363" max="15363" width="17.7109375" style="351" customWidth="1"/>
    <col min="15364" max="15364" width="19" style="351" customWidth="1"/>
    <col min="15365" max="15365" width="22.140625" style="351" customWidth="1"/>
    <col min="15366" max="15616" width="9.140625" style="351"/>
    <col min="15617" max="15617" width="5.140625" style="351" customWidth="1"/>
    <col min="15618" max="15618" width="22.5703125" style="351" customWidth="1"/>
    <col min="15619" max="15619" width="17.7109375" style="351" customWidth="1"/>
    <col min="15620" max="15620" width="19" style="351" customWidth="1"/>
    <col min="15621" max="15621" width="22.140625" style="351" customWidth="1"/>
    <col min="15622" max="15872" width="9.140625" style="351"/>
    <col min="15873" max="15873" width="5.140625" style="351" customWidth="1"/>
    <col min="15874" max="15874" width="22.5703125" style="351" customWidth="1"/>
    <col min="15875" max="15875" width="17.7109375" style="351" customWidth="1"/>
    <col min="15876" max="15876" width="19" style="351" customWidth="1"/>
    <col min="15877" max="15877" width="22.140625" style="351" customWidth="1"/>
    <col min="15878" max="16128" width="9.140625" style="351"/>
    <col min="16129" max="16129" width="5.140625" style="351" customWidth="1"/>
    <col min="16130" max="16130" width="22.5703125" style="351" customWidth="1"/>
    <col min="16131" max="16131" width="17.7109375" style="351" customWidth="1"/>
    <col min="16132" max="16132" width="19" style="351" customWidth="1"/>
    <col min="16133" max="16133" width="22.140625" style="351" customWidth="1"/>
    <col min="16134" max="16384" width="9.140625" style="351"/>
  </cols>
  <sheetData>
    <row r="1" spans="1:9" s="334" customFormat="1" ht="21.75" customHeight="1">
      <c r="A1" s="469" t="s">
        <v>1363</v>
      </c>
      <c r="B1" s="469"/>
      <c r="C1" s="469"/>
      <c r="D1" s="469"/>
      <c r="E1" s="469"/>
      <c r="F1" s="333"/>
      <c r="G1" s="333"/>
      <c r="H1" s="333"/>
      <c r="I1" s="333"/>
    </row>
    <row r="2" spans="1:9" s="335" customFormat="1" ht="39" customHeight="1">
      <c r="A2" s="336" t="s">
        <v>84</v>
      </c>
      <c r="B2" s="336" t="s">
        <v>1332</v>
      </c>
      <c r="C2" s="389" t="s">
        <v>1364</v>
      </c>
      <c r="D2" s="390" t="s">
        <v>1365</v>
      </c>
      <c r="E2" s="390" t="s">
        <v>1366</v>
      </c>
    </row>
    <row r="3" spans="1:9" s="340" customFormat="1" ht="20.100000000000001" customHeight="1">
      <c r="A3" s="337">
        <v>1</v>
      </c>
      <c r="B3" s="341" t="s">
        <v>0</v>
      </c>
      <c r="C3" s="391">
        <v>1.28</v>
      </c>
      <c r="D3" s="391" t="s">
        <v>1339</v>
      </c>
      <c r="E3" s="391">
        <v>2.57</v>
      </c>
    </row>
    <row r="4" spans="1:9" s="340" customFormat="1" ht="20.100000000000001" customHeight="1">
      <c r="A4" s="337">
        <v>2</v>
      </c>
      <c r="B4" s="341" t="s">
        <v>1</v>
      </c>
      <c r="C4" s="391">
        <v>0.76</v>
      </c>
      <c r="D4" s="391">
        <v>0.8</v>
      </c>
      <c r="E4" s="391">
        <v>0.66</v>
      </c>
    </row>
    <row r="5" spans="1:9" s="340" customFormat="1" ht="20.100000000000001" customHeight="1">
      <c r="A5" s="337">
        <v>3</v>
      </c>
      <c r="B5" s="341" t="s">
        <v>2</v>
      </c>
      <c r="C5" s="391">
        <v>1.08</v>
      </c>
      <c r="D5" s="391" t="s">
        <v>1339</v>
      </c>
      <c r="E5" s="391">
        <v>1.03</v>
      </c>
    </row>
    <row r="6" spans="1:9" s="340" customFormat="1" ht="20.100000000000001" customHeight="1">
      <c r="A6" s="337">
        <v>4</v>
      </c>
      <c r="B6" s="338" t="s">
        <v>3</v>
      </c>
      <c r="C6" s="391">
        <v>0.97</v>
      </c>
      <c r="D6" s="391">
        <v>0.98</v>
      </c>
      <c r="E6" s="391">
        <v>1</v>
      </c>
    </row>
    <row r="7" spans="1:9" s="340" customFormat="1" ht="20.100000000000001" customHeight="1">
      <c r="A7" s="337">
        <v>5</v>
      </c>
      <c r="B7" s="338" t="s">
        <v>4</v>
      </c>
      <c r="C7" s="391">
        <v>0.8</v>
      </c>
      <c r="D7" s="391">
        <v>0.64</v>
      </c>
      <c r="E7" s="391">
        <v>0.82</v>
      </c>
    </row>
    <row r="8" spans="1:9" s="340" customFormat="1" ht="20.100000000000001" customHeight="1">
      <c r="A8" s="337">
        <v>6</v>
      </c>
      <c r="B8" s="341" t="s">
        <v>5</v>
      </c>
      <c r="C8" s="391">
        <v>1.1299999999999999</v>
      </c>
      <c r="D8" s="391">
        <v>1.01</v>
      </c>
      <c r="E8" s="391" t="s">
        <v>1339</v>
      </c>
    </row>
    <row r="9" spans="1:9" s="340" customFormat="1" ht="20.100000000000001" customHeight="1">
      <c r="A9" s="337">
        <v>7</v>
      </c>
      <c r="B9" s="341" t="s">
        <v>6</v>
      </c>
      <c r="C9" s="391">
        <v>0.88</v>
      </c>
      <c r="D9" s="391">
        <v>0.82</v>
      </c>
      <c r="E9" s="391">
        <v>0.86</v>
      </c>
    </row>
    <row r="10" spans="1:9" s="340" customFormat="1" ht="20.100000000000001" customHeight="1">
      <c r="A10" s="337">
        <v>8</v>
      </c>
      <c r="B10" s="341" t="s">
        <v>7</v>
      </c>
      <c r="C10" s="391">
        <v>1.26</v>
      </c>
      <c r="D10" s="391">
        <v>1.18</v>
      </c>
      <c r="E10" s="391">
        <v>0.41</v>
      </c>
    </row>
    <row r="11" spans="1:9" s="340" customFormat="1" ht="20.100000000000001" customHeight="1">
      <c r="A11" s="337">
        <v>9</v>
      </c>
      <c r="B11" s="341" t="s">
        <v>81</v>
      </c>
      <c r="C11" s="391">
        <v>2.06</v>
      </c>
      <c r="D11" s="391">
        <v>0.87</v>
      </c>
      <c r="E11" s="391">
        <v>0.56999999999999995</v>
      </c>
    </row>
    <row r="12" spans="1:9" s="340" customFormat="1" ht="20.100000000000001" customHeight="1">
      <c r="A12" s="337">
        <v>10</v>
      </c>
      <c r="B12" s="341" t="s">
        <v>8</v>
      </c>
      <c r="C12" s="391">
        <v>1.05</v>
      </c>
      <c r="D12" s="391">
        <v>0.92</v>
      </c>
      <c r="E12" s="391" t="s">
        <v>1339</v>
      </c>
    </row>
    <row r="13" spans="1:9" s="340" customFormat="1" ht="20.100000000000001" customHeight="1">
      <c r="A13" s="337">
        <v>11</v>
      </c>
      <c r="B13" s="341" t="s">
        <v>9</v>
      </c>
      <c r="C13" s="391">
        <v>1.57</v>
      </c>
      <c r="D13" s="391">
        <v>1.06</v>
      </c>
      <c r="E13" s="391">
        <v>1.28</v>
      </c>
    </row>
    <row r="14" spans="1:9" s="340" customFormat="1" ht="20.100000000000001" customHeight="1">
      <c r="A14" s="337">
        <v>12</v>
      </c>
      <c r="B14" s="341" t="s">
        <v>10</v>
      </c>
      <c r="C14" s="391">
        <v>0.8</v>
      </c>
      <c r="D14" s="391">
        <v>0.79</v>
      </c>
      <c r="E14" s="391">
        <v>0.92</v>
      </c>
    </row>
    <row r="15" spans="1:9" s="340" customFormat="1" ht="20.100000000000001" customHeight="1">
      <c r="A15" s="337">
        <v>13</v>
      </c>
      <c r="B15" s="341" t="s">
        <v>11</v>
      </c>
      <c r="C15" s="391">
        <v>0.92</v>
      </c>
      <c r="D15" s="391">
        <v>0.85</v>
      </c>
      <c r="E15" s="391" t="s">
        <v>1339</v>
      </c>
    </row>
    <row r="16" spans="1:9" s="340" customFormat="1" ht="20.100000000000001" customHeight="1">
      <c r="A16" s="342">
        <v>14</v>
      </c>
      <c r="B16" s="341" t="s">
        <v>12</v>
      </c>
      <c r="C16" s="391">
        <v>10.4</v>
      </c>
      <c r="D16" s="391">
        <v>0.96</v>
      </c>
      <c r="E16" s="391">
        <v>0.95</v>
      </c>
    </row>
    <row r="17" spans="1:5" s="340" customFormat="1" ht="20.100000000000001" customHeight="1">
      <c r="A17" s="337">
        <v>15</v>
      </c>
      <c r="B17" s="341" t="s">
        <v>13</v>
      </c>
      <c r="C17" s="391">
        <v>1.1200000000000001</v>
      </c>
      <c r="D17" s="391">
        <v>1.31</v>
      </c>
      <c r="E17" s="391">
        <v>0.73</v>
      </c>
    </row>
    <row r="18" spans="1:5" s="340" customFormat="1" ht="20.100000000000001" customHeight="1">
      <c r="A18" s="337">
        <v>16</v>
      </c>
      <c r="B18" s="341" t="s">
        <v>14</v>
      </c>
      <c r="C18" s="391">
        <v>0.98</v>
      </c>
      <c r="D18" s="391">
        <v>0.84</v>
      </c>
      <c r="E18" s="391">
        <v>1.1299999999999999</v>
      </c>
    </row>
    <row r="19" spans="1:5" s="340" customFormat="1" ht="20.100000000000001" customHeight="1">
      <c r="A19" s="337">
        <v>17</v>
      </c>
      <c r="B19" s="341" t="s">
        <v>15</v>
      </c>
      <c r="C19" s="391">
        <v>0.94</v>
      </c>
      <c r="D19" s="391">
        <v>0.85</v>
      </c>
      <c r="E19" s="391">
        <v>0.8</v>
      </c>
    </row>
    <row r="20" spans="1:5" s="340" customFormat="1" ht="20.100000000000001" customHeight="1">
      <c r="A20" s="337">
        <v>18</v>
      </c>
      <c r="B20" s="341" t="s">
        <v>16</v>
      </c>
      <c r="C20" s="391">
        <v>1.39</v>
      </c>
      <c r="D20" s="391">
        <v>1.78</v>
      </c>
      <c r="E20" s="391">
        <v>1.17</v>
      </c>
    </row>
    <row r="21" spans="1:5" s="340" customFormat="1" ht="20.100000000000001" customHeight="1">
      <c r="A21" s="337">
        <v>19</v>
      </c>
      <c r="B21" s="341" t="s">
        <v>1338</v>
      </c>
      <c r="C21" s="391">
        <v>2.8</v>
      </c>
      <c r="D21" s="391" t="s">
        <v>1339</v>
      </c>
      <c r="E21" s="391">
        <v>3.14</v>
      </c>
    </row>
    <row r="22" spans="1:5" s="340" customFormat="1" ht="20.100000000000001" customHeight="1">
      <c r="A22" s="337">
        <v>20</v>
      </c>
      <c r="B22" s="341" t="s">
        <v>17</v>
      </c>
      <c r="C22" s="391">
        <v>0.67</v>
      </c>
      <c r="D22" s="391">
        <v>0.77</v>
      </c>
      <c r="E22" s="391">
        <v>0.7</v>
      </c>
    </row>
    <row r="23" spans="1:5" s="340" customFormat="1" ht="20.100000000000001" customHeight="1">
      <c r="A23" s="337">
        <v>21</v>
      </c>
      <c r="B23" s="341" t="s">
        <v>18</v>
      </c>
      <c r="C23" s="391">
        <v>0.83</v>
      </c>
      <c r="D23" s="391">
        <v>0.82</v>
      </c>
      <c r="E23" s="391">
        <v>0.57999999999999996</v>
      </c>
    </row>
    <row r="24" spans="1:5" s="340" customFormat="1" ht="20.100000000000001" customHeight="1">
      <c r="A24" s="337">
        <v>22</v>
      </c>
      <c r="B24" s="341" t="s">
        <v>19</v>
      </c>
      <c r="C24" s="391">
        <v>0.94</v>
      </c>
      <c r="D24" s="391">
        <v>1</v>
      </c>
      <c r="E24" s="391">
        <v>0.9</v>
      </c>
    </row>
    <row r="25" spans="1:5" s="340" customFormat="1" ht="20.100000000000001" customHeight="1">
      <c r="A25" s="337">
        <v>23</v>
      </c>
      <c r="B25" s="341" t="s">
        <v>20</v>
      </c>
      <c r="C25" s="391">
        <v>1.06</v>
      </c>
      <c r="D25" s="391">
        <v>1.26</v>
      </c>
      <c r="E25" s="391">
        <v>1.35</v>
      </c>
    </row>
    <row r="26" spans="1:5" s="340" customFormat="1" ht="20.100000000000001" customHeight="1">
      <c r="A26" s="337">
        <v>24</v>
      </c>
      <c r="B26" s="341" t="s">
        <v>21</v>
      </c>
      <c r="C26" s="391">
        <v>0.98</v>
      </c>
      <c r="D26" s="391">
        <v>1.1000000000000001</v>
      </c>
      <c r="E26" s="391">
        <v>0.96</v>
      </c>
    </row>
    <row r="27" spans="1:5" s="340" customFormat="1" ht="20.100000000000001" customHeight="1">
      <c r="A27" s="337">
        <v>25</v>
      </c>
      <c r="B27" s="341" t="s">
        <v>22</v>
      </c>
      <c r="C27" s="391">
        <v>0.77</v>
      </c>
      <c r="D27" s="391" t="s">
        <v>1339</v>
      </c>
      <c r="E27" s="391">
        <v>1.04</v>
      </c>
    </row>
    <row r="28" spans="1:5" s="340" customFormat="1" ht="20.100000000000001" customHeight="1">
      <c r="A28" s="337">
        <v>26</v>
      </c>
      <c r="B28" s="341" t="s">
        <v>23</v>
      </c>
      <c r="C28" s="391">
        <v>0.76</v>
      </c>
      <c r="D28" s="391">
        <v>0.78</v>
      </c>
      <c r="E28" s="391">
        <v>0.77</v>
      </c>
    </row>
    <row r="29" spans="1:5" s="340" customFormat="1" ht="20.100000000000001" customHeight="1">
      <c r="A29" s="337">
        <v>27</v>
      </c>
      <c r="B29" s="343" t="s">
        <v>24</v>
      </c>
      <c r="C29" s="391">
        <v>0.9</v>
      </c>
      <c r="D29" s="391">
        <v>0.85</v>
      </c>
      <c r="E29" s="391" t="s">
        <v>1339</v>
      </c>
    </row>
    <row r="30" spans="1:5" s="340" customFormat="1" ht="20.100000000000001" customHeight="1">
      <c r="A30" s="337">
        <v>28</v>
      </c>
      <c r="B30" s="341" t="s">
        <v>25</v>
      </c>
      <c r="C30" s="391">
        <v>1.1399999999999999</v>
      </c>
      <c r="D30" s="391">
        <v>1.0900000000000001</v>
      </c>
      <c r="E30" s="391" t="s">
        <v>1339</v>
      </c>
    </row>
    <row r="31" spans="1:5" s="340" customFormat="1" ht="20.100000000000001" customHeight="1">
      <c r="A31" s="337">
        <v>29</v>
      </c>
      <c r="B31" s="344" t="s">
        <v>26</v>
      </c>
      <c r="C31" s="391">
        <v>0.69</v>
      </c>
      <c r="D31" s="391">
        <v>0.61</v>
      </c>
      <c r="E31" s="391">
        <v>0.56999999999999995</v>
      </c>
    </row>
    <row r="32" spans="1:5" s="340" customFormat="1" ht="20.100000000000001" customHeight="1">
      <c r="A32" s="337">
        <v>30</v>
      </c>
      <c r="B32" s="345" t="s">
        <v>27</v>
      </c>
      <c r="C32" s="391">
        <v>1.23</v>
      </c>
      <c r="D32" s="391">
        <v>0.92</v>
      </c>
      <c r="E32" s="391">
        <v>1.62</v>
      </c>
    </row>
    <row r="33" spans="1:5" s="340" customFormat="1" ht="20.100000000000001" customHeight="1">
      <c r="A33" s="337">
        <v>31</v>
      </c>
      <c r="B33" s="346" t="s">
        <v>28</v>
      </c>
      <c r="C33" s="391">
        <v>0.85</v>
      </c>
      <c r="D33" s="391">
        <v>0.91</v>
      </c>
      <c r="E33" s="391">
        <v>0.61</v>
      </c>
    </row>
    <row r="34" spans="1:5" s="340" customFormat="1" ht="20.100000000000001" customHeight="1">
      <c r="A34" s="337">
        <v>32</v>
      </c>
      <c r="B34" s="370" t="s">
        <v>29</v>
      </c>
      <c r="C34" s="391">
        <v>0.79</v>
      </c>
      <c r="D34" s="391">
        <v>0.83</v>
      </c>
      <c r="E34" s="391">
        <v>0.66</v>
      </c>
    </row>
    <row r="35" spans="1:5" s="340" customFormat="1" ht="20.100000000000001" customHeight="1">
      <c r="A35" s="337">
        <v>33</v>
      </c>
      <c r="B35" s="344" t="s">
        <v>30</v>
      </c>
      <c r="C35" s="391">
        <v>0.71</v>
      </c>
      <c r="D35" s="391">
        <v>0.67</v>
      </c>
      <c r="E35" s="391">
        <v>0.62</v>
      </c>
    </row>
    <row r="36" spans="1:5" s="340" customFormat="1" ht="20.100000000000001" customHeight="1">
      <c r="A36" s="337">
        <v>34</v>
      </c>
      <c r="B36" s="341" t="s">
        <v>31</v>
      </c>
      <c r="C36" s="391">
        <v>1.0900000000000001</v>
      </c>
      <c r="D36" s="391">
        <v>1.1399999999999999</v>
      </c>
      <c r="E36" s="391">
        <v>0.94</v>
      </c>
    </row>
    <row r="37" spans="1:5" s="340" customFormat="1" ht="20.100000000000001" customHeight="1">
      <c r="A37" s="337">
        <v>35</v>
      </c>
      <c r="B37" s="341" t="s">
        <v>32</v>
      </c>
      <c r="C37" s="391">
        <v>1.04</v>
      </c>
      <c r="D37" s="391">
        <v>0.96</v>
      </c>
      <c r="E37" s="391">
        <v>1.08</v>
      </c>
    </row>
    <row r="38" spans="1:5" s="340" customFormat="1" ht="20.100000000000001" customHeight="1">
      <c r="A38" s="337">
        <v>36</v>
      </c>
      <c r="B38" s="341" t="s">
        <v>33</v>
      </c>
      <c r="C38" s="391">
        <v>77</v>
      </c>
      <c r="D38" s="391">
        <v>0.74</v>
      </c>
      <c r="E38" s="391">
        <v>0.69</v>
      </c>
    </row>
    <row r="39" spans="1:5" s="348" customFormat="1" ht="20.100000000000001" customHeight="1">
      <c r="A39" s="470" t="s">
        <v>49</v>
      </c>
      <c r="B39" s="471"/>
      <c r="C39" s="392">
        <v>0.89</v>
      </c>
      <c r="D39" s="392">
        <v>0.89</v>
      </c>
      <c r="E39" s="392">
        <v>0.79</v>
      </c>
    </row>
    <row r="40" spans="1:5" s="350" customFormat="1" ht="15.95" customHeight="1">
      <c r="A40" s="349"/>
      <c r="C40" s="351"/>
    </row>
  </sheetData>
  <mergeCells count="2">
    <mergeCell ref="A1:E1"/>
    <mergeCell ref="A39:B39"/>
  </mergeCells>
  <printOptions horizontalCentered="1"/>
  <pageMargins left="0.62992125984251968" right="0.55118110236220474" top="0.59055118110236227" bottom="0.59055118110236227" header="0.31496062992125984" footer="0.23622047244094491"/>
  <pageSetup paperSize="9" scale="92" firstPageNumber="67" orientation="portrait" useFirstPageNumber="1" horizontalDpi="4294967294" verticalDpi="4294967294" r:id="rId1"/>
  <headerFooter alignWithMargins="0">
    <oddFooter>&amp;L&amp;"Arial,Italic"&amp;9AISHE 2012-13&amp;CT-&amp;P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V40"/>
  <sheetViews>
    <sheetView view="pageBreakPreview" zoomScaleSheetLayoutView="100" workbookViewId="0">
      <pane xSplit="1" ySplit="3" topLeftCell="I28" activePane="bottomRight" state="frozen"/>
      <selection pane="topRight" activeCell="B1" sqref="B1"/>
      <selection pane="bottomLeft" activeCell="A4" sqref="A4"/>
      <selection pane="bottomRight" activeCell="Y7" sqref="Y7"/>
    </sheetView>
  </sheetViews>
  <sheetFormatPr defaultRowHeight="15"/>
  <cols>
    <col min="1" max="1" width="17.42578125" style="210" customWidth="1"/>
    <col min="2" max="2" width="7.140625" style="210" customWidth="1"/>
    <col min="3" max="3" width="8.42578125" style="210" customWidth="1"/>
    <col min="4" max="4" width="8.5703125" style="210" customWidth="1"/>
    <col min="5" max="5" width="7.28515625" style="210" customWidth="1"/>
    <col min="6" max="6" width="8.28515625" style="210" customWidth="1"/>
    <col min="7" max="7" width="7.140625" style="210" customWidth="1"/>
    <col min="8" max="8" width="6.28515625" style="210" customWidth="1"/>
    <col min="9" max="9" width="8.140625" style="210" customWidth="1"/>
    <col min="10" max="11" width="6.7109375" style="210" customWidth="1"/>
    <col min="12" max="12" width="7.7109375" style="210" customWidth="1"/>
    <col min="13" max="13" width="8.140625" style="210" customWidth="1"/>
    <col min="14" max="21" width="9" style="210" customWidth="1"/>
    <col min="22" max="22" width="10.140625" style="210" bestFit="1" customWidth="1"/>
    <col min="23" max="16384" width="9.140625" style="210"/>
  </cols>
  <sheetData>
    <row r="1" spans="1:22" s="209" customFormat="1" ht="36.75" customHeight="1">
      <c r="A1" s="208" t="s">
        <v>1312</v>
      </c>
      <c r="B1" s="472" t="s">
        <v>1311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2" t="s">
        <v>1310</v>
      </c>
      <c r="O1" s="473"/>
      <c r="P1" s="473"/>
      <c r="Q1" s="473"/>
      <c r="R1" s="473"/>
      <c r="S1" s="473"/>
      <c r="T1" s="473"/>
      <c r="U1" s="473"/>
      <c r="V1" s="473"/>
    </row>
    <row r="2" spans="1:22" ht="21.75" customHeight="1">
      <c r="A2" s="474" t="s">
        <v>36</v>
      </c>
      <c r="B2" s="475" t="s">
        <v>104</v>
      </c>
      <c r="C2" s="476"/>
      <c r="D2" s="477"/>
      <c r="E2" s="475" t="s">
        <v>658</v>
      </c>
      <c r="F2" s="476"/>
      <c r="G2" s="477"/>
      <c r="H2" s="475" t="s">
        <v>659</v>
      </c>
      <c r="I2" s="476"/>
      <c r="J2" s="477"/>
      <c r="K2" s="475" t="s">
        <v>660</v>
      </c>
      <c r="L2" s="476"/>
      <c r="M2" s="477"/>
      <c r="N2" s="475" t="s">
        <v>661</v>
      </c>
      <c r="O2" s="476"/>
      <c r="P2" s="477"/>
      <c r="Q2" s="475" t="s">
        <v>662</v>
      </c>
      <c r="R2" s="476"/>
      <c r="S2" s="477"/>
      <c r="T2" s="478" t="s">
        <v>663</v>
      </c>
      <c r="U2" s="479"/>
      <c r="V2" s="480"/>
    </row>
    <row r="3" spans="1:22" ht="21.75" customHeight="1">
      <c r="A3" s="453"/>
      <c r="B3" s="169" t="s">
        <v>117</v>
      </c>
      <c r="C3" s="169" t="s">
        <v>118</v>
      </c>
      <c r="D3" s="169" t="s">
        <v>104</v>
      </c>
      <c r="E3" s="169" t="s">
        <v>117</v>
      </c>
      <c r="F3" s="169" t="s">
        <v>118</v>
      </c>
      <c r="G3" s="169" t="s">
        <v>104</v>
      </c>
      <c r="H3" s="169" t="s">
        <v>117</v>
      </c>
      <c r="I3" s="169" t="s">
        <v>118</v>
      </c>
      <c r="J3" s="169" t="s">
        <v>104</v>
      </c>
      <c r="K3" s="169" t="s">
        <v>117</v>
      </c>
      <c r="L3" s="169" t="s">
        <v>118</v>
      </c>
      <c r="M3" s="169" t="s">
        <v>104</v>
      </c>
      <c r="N3" s="169" t="s">
        <v>117</v>
      </c>
      <c r="O3" s="169" t="s">
        <v>118</v>
      </c>
      <c r="P3" s="169" t="s">
        <v>104</v>
      </c>
      <c r="Q3" s="169" t="s">
        <v>117</v>
      </c>
      <c r="R3" s="169" t="s">
        <v>118</v>
      </c>
      <c r="S3" s="169" t="s">
        <v>104</v>
      </c>
      <c r="T3" s="169" t="s">
        <v>117</v>
      </c>
      <c r="U3" s="169" t="s">
        <v>118</v>
      </c>
      <c r="V3" s="169" t="s">
        <v>104</v>
      </c>
    </row>
    <row r="4" spans="1:22" ht="30">
      <c r="A4" s="201" t="s">
        <v>0</v>
      </c>
      <c r="B4" s="211">
        <v>133</v>
      </c>
      <c r="C4" s="211">
        <v>52</v>
      </c>
      <c r="D4" s="211">
        <v>185</v>
      </c>
      <c r="E4" s="211">
        <v>3</v>
      </c>
      <c r="F4" s="211">
        <v>0</v>
      </c>
      <c r="G4" s="211">
        <v>3</v>
      </c>
      <c r="H4" s="211">
        <v>1</v>
      </c>
      <c r="I4" s="211">
        <v>2</v>
      </c>
      <c r="J4" s="211">
        <v>3</v>
      </c>
      <c r="K4" s="211">
        <v>11</v>
      </c>
      <c r="L4" s="211">
        <v>2</v>
      </c>
      <c r="M4" s="211">
        <v>13</v>
      </c>
      <c r="N4" s="211">
        <v>3</v>
      </c>
      <c r="O4" s="211">
        <v>0</v>
      </c>
      <c r="P4" s="211">
        <v>3</v>
      </c>
      <c r="Q4" s="211">
        <v>2</v>
      </c>
      <c r="R4" s="211">
        <v>7</v>
      </c>
      <c r="S4" s="211">
        <v>9</v>
      </c>
      <c r="T4" s="211">
        <v>6</v>
      </c>
      <c r="U4" s="211">
        <v>4</v>
      </c>
      <c r="V4" s="211">
        <v>10</v>
      </c>
    </row>
    <row r="5" spans="1:22" ht="18" customHeight="1">
      <c r="A5" s="201" t="s">
        <v>1</v>
      </c>
      <c r="B5" s="211">
        <v>56525</v>
      </c>
      <c r="C5" s="211">
        <v>30416</v>
      </c>
      <c r="D5" s="211">
        <v>86941</v>
      </c>
      <c r="E5" s="211">
        <v>6386</v>
      </c>
      <c r="F5" s="211">
        <v>4503</v>
      </c>
      <c r="G5" s="211">
        <v>10889</v>
      </c>
      <c r="H5" s="211">
        <v>942</v>
      </c>
      <c r="I5" s="211">
        <v>560</v>
      </c>
      <c r="J5" s="211">
        <v>1502</v>
      </c>
      <c r="K5" s="211">
        <v>15794</v>
      </c>
      <c r="L5" s="211">
        <v>7283</v>
      </c>
      <c r="M5" s="211">
        <v>23077</v>
      </c>
      <c r="N5" s="211">
        <v>223</v>
      </c>
      <c r="O5" s="211">
        <v>69</v>
      </c>
      <c r="P5" s="211">
        <v>292</v>
      </c>
      <c r="Q5" s="211">
        <v>1471</v>
      </c>
      <c r="R5" s="211">
        <v>709</v>
      </c>
      <c r="S5" s="211">
        <v>2180</v>
      </c>
      <c r="T5" s="211">
        <v>411</v>
      </c>
      <c r="U5" s="211">
        <v>342</v>
      </c>
      <c r="V5" s="211">
        <v>753</v>
      </c>
    </row>
    <row r="6" spans="1:22" ht="18" customHeight="1">
      <c r="A6" s="201" t="s">
        <v>2</v>
      </c>
      <c r="B6" s="211">
        <v>724</v>
      </c>
      <c r="C6" s="211">
        <v>280</v>
      </c>
      <c r="D6" s="211">
        <v>1004</v>
      </c>
      <c r="E6" s="211">
        <v>12</v>
      </c>
      <c r="F6" s="211">
        <v>2</v>
      </c>
      <c r="G6" s="211">
        <v>14</v>
      </c>
      <c r="H6" s="211">
        <v>262</v>
      </c>
      <c r="I6" s="211">
        <v>208</v>
      </c>
      <c r="J6" s="211">
        <v>470</v>
      </c>
      <c r="K6" s="211">
        <v>52</v>
      </c>
      <c r="L6" s="211">
        <v>16</v>
      </c>
      <c r="M6" s="211">
        <v>68</v>
      </c>
      <c r="N6" s="211">
        <v>1</v>
      </c>
      <c r="O6" s="211">
        <v>0</v>
      </c>
      <c r="P6" s="211">
        <v>1</v>
      </c>
      <c r="Q6" s="211">
        <v>13</v>
      </c>
      <c r="R6" s="211">
        <v>1</v>
      </c>
      <c r="S6" s="211">
        <v>14</v>
      </c>
      <c r="T6" s="211">
        <v>14</v>
      </c>
      <c r="U6" s="211">
        <v>14</v>
      </c>
      <c r="V6" s="211">
        <v>28</v>
      </c>
    </row>
    <row r="7" spans="1:22" ht="18" customHeight="1">
      <c r="A7" s="201" t="s">
        <v>3</v>
      </c>
      <c r="B7" s="211">
        <v>12138</v>
      </c>
      <c r="C7" s="211">
        <v>7210</v>
      </c>
      <c r="D7" s="211">
        <v>19348</v>
      </c>
      <c r="E7" s="211">
        <v>646</v>
      </c>
      <c r="F7" s="211">
        <v>400</v>
      </c>
      <c r="G7" s="211">
        <v>1046</v>
      </c>
      <c r="H7" s="211">
        <v>978</v>
      </c>
      <c r="I7" s="211">
        <v>615</v>
      </c>
      <c r="J7" s="211">
        <v>1593</v>
      </c>
      <c r="K7" s="211">
        <v>2467</v>
      </c>
      <c r="L7" s="211">
        <v>1610</v>
      </c>
      <c r="M7" s="211">
        <v>4077</v>
      </c>
      <c r="N7" s="211">
        <v>36</v>
      </c>
      <c r="O7" s="211">
        <v>21</v>
      </c>
      <c r="P7" s="211">
        <v>57</v>
      </c>
      <c r="Q7" s="211">
        <v>1414</v>
      </c>
      <c r="R7" s="211">
        <v>255</v>
      </c>
      <c r="S7" s="211">
        <v>1669</v>
      </c>
      <c r="T7" s="211">
        <v>48</v>
      </c>
      <c r="U7" s="211">
        <v>58</v>
      </c>
      <c r="V7" s="211">
        <v>106</v>
      </c>
    </row>
    <row r="8" spans="1:22" ht="18" customHeight="1">
      <c r="A8" s="201" t="s">
        <v>4</v>
      </c>
      <c r="B8" s="211">
        <v>21673</v>
      </c>
      <c r="C8" s="211">
        <v>4593</v>
      </c>
      <c r="D8" s="211">
        <v>26266</v>
      </c>
      <c r="E8" s="211">
        <v>372</v>
      </c>
      <c r="F8" s="211">
        <v>73</v>
      </c>
      <c r="G8" s="211">
        <v>445</v>
      </c>
      <c r="H8" s="211">
        <v>53</v>
      </c>
      <c r="I8" s="211">
        <v>37</v>
      </c>
      <c r="J8" s="211">
        <v>90</v>
      </c>
      <c r="K8" s="211">
        <v>5917</v>
      </c>
      <c r="L8" s="211">
        <v>982</v>
      </c>
      <c r="M8" s="211">
        <v>6899</v>
      </c>
      <c r="N8" s="211">
        <v>62</v>
      </c>
      <c r="O8" s="211">
        <v>17</v>
      </c>
      <c r="P8" s="211">
        <v>79</v>
      </c>
      <c r="Q8" s="211">
        <v>1439</v>
      </c>
      <c r="R8" s="211">
        <v>230</v>
      </c>
      <c r="S8" s="211">
        <v>1669</v>
      </c>
      <c r="T8" s="211">
        <v>54</v>
      </c>
      <c r="U8" s="211">
        <v>54</v>
      </c>
      <c r="V8" s="211">
        <v>108</v>
      </c>
    </row>
    <row r="9" spans="1:22" ht="18" customHeight="1">
      <c r="A9" s="201" t="s">
        <v>5</v>
      </c>
      <c r="B9" s="211">
        <v>1753</v>
      </c>
      <c r="C9" s="211">
        <v>1928</v>
      </c>
      <c r="D9" s="211">
        <v>3681</v>
      </c>
      <c r="E9" s="211">
        <v>201</v>
      </c>
      <c r="F9" s="211">
        <v>111</v>
      </c>
      <c r="G9" s="211">
        <v>312</v>
      </c>
      <c r="H9" s="211">
        <v>27</v>
      </c>
      <c r="I9" s="211">
        <v>10</v>
      </c>
      <c r="J9" s="211">
        <v>37</v>
      </c>
      <c r="K9" s="211">
        <v>149</v>
      </c>
      <c r="L9" s="211">
        <v>60</v>
      </c>
      <c r="M9" s="211">
        <v>209</v>
      </c>
      <c r="N9" s="211">
        <v>16</v>
      </c>
      <c r="O9" s="211">
        <v>8</v>
      </c>
      <c r="P9" s="211">
        <v>24</v>
      </c>
      <c r="Q9" s="211">
        <v>5</v>
      </c>
      <c r="R9" s="211">
        <v>6</v>
      </c>
      <c r="S9" s="211">
        <v>11</v>
      </c>
      <c r="T9" s="211">
        <v>116</v>
      </c>
      <c r="U9" s="211">
        <v>132</v>
      </c>
      <c r="V9" s="211">
        <v>248</v>
      </c>
    </row>
    <row r="10" spans="1:22" ht="18" customHeight="1">
      <c r="A10" s="201" t="s">
        <v>6</v>
      </c>
      <c r="B10" s="211">
        <v>8695</v>
      </c>
      <c r="C10" s="211">
        <v>6707</v>
      </c>
      <c r="D10" s="211">
        <v>15402</v>
      </c>
      <c r="E10" s="211">
        <v>609</v>
      </c>
      <c r="F10" s="211">
        <v>321</v>
      </c>
      <c r="G10" s="211">
        <v>930</v>
      </c>
      <c r="H10" s="211">
        <v>384</v>
      </c>
      <c r="I10" s="211">
        <v>400</v>
      </c>
      <c r="J10" s="211">
        <v>784</v>
      </c>
      <c r="K10" s="211">
        <v>1667</v>
      </c>
      <c r="L10" s="211">
        <v>963</v>
      </c>
      <c r="M10" s="211">
        <v>2630</v>
      </c>
      <c r="N10" s="211">
        <v>28</v>
      </c>
      <c r="O10" s="211">
        <v>12</v>
      </c>
      <c r="P10" s="211">
        <v>40</v>
      </c>
      <c r="Q10" s="211">
        <v>143</v>
      </c>
      <c r="R10" s="211">
        <v>112</v>
      </c>
      <c r="S10" s="211">
        <v>255</v>
      </c>
      <c r="T10" s="211">
        <v>137</v>
      </c>
      <c r="U10" s="211">
        <v>345</v>
      </c>
      <c r="V10" s="211">
        <v>482</v>
      </c>
    </row>
    <row r="11" spans="1:22" ht="30" customHeight="1">
      <c r="A11" s="201" t="s">
        <v>7</v>
      </c>
      <c r="B11" s="211">
        <v>72</v>
      </c>
      <c r="C11" s="211">
        <v>61</v>
      </c>
      <c r="D11" s="211">
        <v>133</v>
      </c>
      <c r="E11" s="211">
        <v>4</v>
      </c>
      <c r="F11" s="211">
        <v>1</v>
      </c>
      <c r="G11" s="211">
        <v>5</v>
      </c>
      <c r="H11" s="211">
        <v>3</v>
      </c>
      <c r="I11" s="211">
        <v>2</v>
      </c>
      <c r="J11" s="211">
        <v>5</v>
      </c>
      <c r="K11" s="211">
        <v>9</v>
      </c>
      <c r="L11" s="211">
        <v>1</v>
      </c>
      <c r="M11" s="211">
        <v>10</v>
      </c>
      <c r="N11" s="211">
        <v>1</v>
      </c>
      <c r="O11" s="211">
        <v>0</v>
      </c>
      <c r="P11" s="211">
        <v>1</v>
      </c>
      <c r="Q11" s="211">
        <v>2</v>
      </c>
      <c r="R11" s="211">
        <v>0</v>
      </c>
      <c r="S11" s="211">
        <v>2</v>
      </c>
      <c r="T11" s="211">
        <v>1</v>
      </c>
      <c r="U11" s="211">
        <v>0</v>
      </c>
      <c r="V11" s="211">
        <v>1</v>
      </c>
    </row>
    <row r="12" spans="1:22" ht="18" customHeight="1">
      <c r="A12" s="201" t="s">
        <v>81</v>
      </c>
      <c r="B12" s="211">
        <v>113</v>
      </c>
      <c r="C12" s="211">
        <v>46</v>
      </c>
      <c r="D12" s="211">
        <v>159</v>
      </c>
      <c r="E12" s="211">
        <v>4</v>
      </c>
      <c r="F12" s="211">
        <v>0</v>
      </c>
      <c r="G12" s="211">
        <v>4</v>
      </c>
      <c r="H12" s="211">
        <v>4</v>
      </c>
      <c r="I12" s="211">
        <v>2</v>
      </c>
      <c r="J12" s="211">
        <v>6</v>
      </c>
      <c r="K12" s="211">
        <v>5</v>
      </c>
      <c r="L12" s="211">
        <v>2</v>
      </c>
      <c r="M12" s="211">
        <v>7</v>
      </c>
      <c r="N12" s="211">
        <v>1</v>
      </c>
      <c r="O12" s="211">
        <v>0</v>
      </c>
      <c r="P12" s="211">
        <v>1</v>
      </c>
      <c r="Q12" s="211">
        <v>0</v>
      </c>
      <c r="R12" s="211">
        <v>2</v>
      </c>
      <c r="S12" s="211">
        <v>2</v>
      </c>
      <c r="T12" s="211">
        <v>3</v>
      </c>
      <c r="U12" s="211">
        <v>0</v>
      </c>
      <c r="V12" s="211">
        <v>3</v>
      </c>
    </row>
    <row r="13" spans="1:22" ht="18" customHeight="1">
      <c r="A13" s="201" t="s">
        <v>8</v>
      </c>
      <c r="B13" s="211">
        <v>8669</v>
      </c>
      <c r="C13" s="211">
        <v>9350</v>
      </c>
      <c r="D13" s="211">
        <v>18019</v>
      </c>
      <c r="E13" s="211">
        <v>737</v>
      </c>
      <c r="F13" s="211">
        <v>508</v>
      </c>
      <c r="G13" s="211">
        <v>1245</v>
      </c>
      <c r="H13" s="211">
        <v>179</v>
      </c>
      <c r="I13" s="211">
        <v>145</v>
      </c>
      <c r="J13" s="211">
        <v>324</v>
      </c>
      <c r="K13" s="211">
        <v>510</v>
      </c>
      <c r="L13" s="211">
        <v>293</v>
      </c>
      <c r="M13" s="211">
        <v>803</v>
      </c>
      <c r="N13" s="211">
        <v>160</v>
      </c>
      <c r="O13" s="211">
        <v>40</v>
      </c>
      <c r="P13" s="211">
        <v>200</v>
      </c>
      <c r="Q13" s="211">
        <v>255</v>
      </c>
      <c r="R13" s="211">
        <v>122</v>
      </c>
      <c r="S13" s="211">
        <v>377</v>
      </c>
      <c r="T13" s="211">
        <v>67</v>
      </c>
      <c r="U13" s="211">
        <v>225</v>
      </c>
      <c r="V13" s="211">
        <v>292</v>
      </c>
    </row>
    <row r="14" spans="1:22" ht="18" customHeight="1">
      <c r="A14" s="201" t="s">
        <v>9</v>
      </c>
      <c r="B14" s="211">
        <v>984</v>
      </c>
      <c r="C14" s="211">
        <v>1165</v>
      </c>
      <c r="D14" s="211">
        <v>2149</v>
      </c>
      <c r="E14" s="211">
        <v>3</v>
      </c>
      <c r="F14" s="211">
        <v>3</v>
      </c>
      <c r="G14" s="211">
        <v>6</v>
      </c>
      <c r="H14" s="211">
        <v>6</v>
      </c>
      <c r="I14" s="211">
        <v>3</v>
      </c>
      <c r="J14" s="211">
        <v>9</v>
      </c>
      <c r="K14" s="211">
        <v>30</v>
      </c>
      <c r="L14" s="211">
        <v>21</v>
      </c>
      <c r="M14" s="211">
        <v>51</v>
      </c>
      <c r="N14" s="211">
        <v>2</v>
      </c>
      <c r="O14" s="211">
        <v>2</v>
      </c>
      <c r="P14" s="211">
        <v>4</v>
      </c>
      <c r="Q14" s="211">
        <v>6</v>
      </c>
      <c r="R14" s="211">
        <v>12</v>
      </c>
      <c r="S14" s="211">
        <v>18</v>
      </c>
      <c r="T14" s="211">
        <v>97</v>
      </c>
      <c r="U14" s="211">
        <v>217</v>
      </c>
      <c r="V14" s="211">
        <v>314</v>
      </c>
    </row>
    <row r="15" spans="1:22" ht="18" customHeight="1">
      <c r="A15" s="201" t="s">
        <v>10</v>
      </c>
      <c r="B15" s="211">
        <v>31315</v>
      </c>
      <c r="C15" s="211">
        <v>16904</v>
      </c>
      <c r="D15" s="211">
        <v>48219</v>
      </c>
      <c r="E15" s="211">
        <v>1700</v>
      </c>
      <c r="F15" s="211">
        <v>625</v>
      </c>
      <c r="G15" s="211">
        <v>2325</v>
      </c>
      <c r="H15" s="211">
        <v>1252</v>
      </c>
      <c r="I15" s="211">
        <v>525</v>
      </c>
      <c r="J15" s="211">
        <v>1777</v>
      </c>
      <c r="K15" s="211">
        <v>4738</v>
      </c>
      <c r="L15" s="211">
        <v>1995</v>
      </c>
      <c r="M15" s="211">
        <v>6733</v>
      </c>
      <c r="N15" s="211">
        <v>108</v>
      </c>
      <c r="O15" s="211">
        <v>41</v>
      </c>
      <c r="P15" s="211">
        <v>149</v>
      </c>
      <c r="Q15" s="211">
        <v>422</v>
      </c>
      <c r="R15" s="211">
        <v>174</v>
      </c>
      <c r="S15" s="211">
        <v>596</v>
      </c>
      <c r="T15" s="211">
        <v>248</v>
      </c>
      <c r="U15" s="211">
        <v>156</v>
      </c>
      <c r="V15" s="211">
        <v>404</v>
      </c>
    </row>
    <row r="16" spans="1:22" ht="18" customHeight="1">
      <c r="A16" s="201" t="s">
        <v>11</v>
      </c>
      <c r="B16" s="211">
        <v>25921</v>
      </c>
      <c r="C16" s="211">
        <v>19697</v>
      </c>
      <c r="D16" s="211">
        <v>45618</v>
      </c>
      <c r="E16" s="211">
        <v>1238</v>
      </c>
      <c r="F16" s="211">
        <v>626</v>
      </c>
      <c r="G16" s="211">
        <v>1864</v>
      </c>
      <c r="H16" s="211">
        <v>37</v>
      </c>
      <c r="I16" s="211">
        <v>9</v>
      </c>
      <c r="J16" s="211">
        <v>46</v>
      </c>
      <c r="K16" s="211">
        <v>2283</v>
      </c>
      <c r="L16" s="211">
        <v>1209</v>
      </c>
      <c r="M16" s="211">
        <v>3492</v>
      </c>
      <c r="N16" s="211">
        <v>99</v>
      </c>
      <c r="O16" s="211">
        <v>60</v>
      </c>
      <c r="P16" s="211">
        <v>159</v>
      </c>
      <c r="Q16" s="211">
        <v>174</v>
      </c>
      <c r="R16" s="211">
        <v>19</v>
      </c>
      <c r="S16" s="211">
        <v>193</v>
      </c>
      <c r="T16" s="211">
        <v>281</v>
      </c>
      <c r="U16" s="211">
        <v>266</v>
      </c>
      <c r="V16" s="211">
        <v>547</v>
      </c>
    </row>
    <row r="17" spans="1:22" ht="18" customHeight="1">
      <c r="A17" s="201" t="s">
        <v>12</v>
      </c>
      <c r="B17" s="211">
        <v>5967</v>
      </c>
      <c r="C17" s="211">
        <v>3786</v>
      </c>
      <c r="D17" s="211">
        <v>9753</v>
      </c>
      <c r="E17" s="211">
        <v>432</v>
      </c>
      <c r="F17" s="211">
        <v>205</v>
      </c>
      <c r="G17" s="211">
        <v>637</v>
      </c>
      <c r="H17" s="211">
        <v>139</v>
      </c>
      <c r="I17" s="211">
        <v>78</v>
      </c>
      <c r="J17" s="211">
        <v>217</v>
      </c>
      <c r="K17" s="211">
        <v>224</v>
      </c>
      <c r="L17" s="211">
        <v>128</v>
      </c>
      <c r="M17" s="211">
        <v>352</v>
      </c>
      <c r="N17" s="211">
        <v>21</v>
      </c>
      <c r="O17" s="211">
        <v>32</v>
      </c>
      <c r="P17" s="211">
        <v>53</v>
      </c>
      <c r="Q17" s="211">
        <v>23</v>
      </c>
      <c r="R17" s="211">
        <v>10</v>
      </c>
      <c r="S17" s="211">
        <v>33</v>
      </c>
      <c r="T17" s="211">
        <v>56</v>
      </c>
      <c r="U17" s="211">
        <v>47</v>
      </c>
      <c r="V17" s="211">
        <v>103</v>
      </c>
    </row>
    <row r="18" spans="1:22" ht="18" customHeight="1">
      <c r="A18" s="201" t="s">
        <v>13</v>
      </c>
      <c r="B18" s="211">
        <v>5683</v>
      </c>
      <c r="C18" s="211">
        <v>4688</v>
      </c>
      <c r="D18" s="211">
        <v>10371</v>
      </c>
      <c r="E18" s="211">
        <v>182</v>
      </c>
      <c r="F18" s="211">
        <v>96</v>
      </c>
      <c r="G18" s="211">
        <v>278</v>
      </c>
      <c r="H18" s="211">
        <v>98</v>
      </c>
      <c r="I18" s="211">
        <v>43</v>
      </c>
      <c r="J18" s="211">
        <v>141</v>
      </c>
      <c r="K18" s="211">
        <v>104</v>
      </c>
      <c r="L18" s="211">
        <v>48</v>
      </c>
      <c r="M18" s="211">
        <v>152</v>
      </c>
      <c r="N18" s="211">
        <v>44</v>
      </c>
      <c r="O18" s="211">
        <v>23</v>
      </c>
      <c r="P18" s="211">
        <v>67</v>
      </c>
      <c r="Q18" s="211">
        <v>2391</v>
      </c>
      <c r="R18" s="211">
        <v>1264</v>
      </c>
      <c r="S18" s="211">
        <v>3655</v>
      </c>
      <c r="T18" s="211">
        <v>113</v>
      </c>
      <c r="U18" s="211">
        <v>182</v>
      </c>
      <c r="V18" s="211">
        <v>295</v>
      </c>
    </row>
    <row r="19" spans="1:22" ht="18" customHeight="1">
      <c r="A19" s="201" t="s">
        <v>14</v>
      </c>
      <c r="B19" s="211">
        <v>6472</v>
      </c>
      <c r="C19" s="211">
        <v>2021</v>
      </c>
      <c r="D19" s="211">
        <v>8493</v>
      </c>
      <c r="E19" s="211">
        <v>222</v>
      </c>
      <c r="F19" s="211">
        <v>51</v>
      </c>
      <c r="G19" s="211">
        <v>273</v>
      </c>
      <c r="H19" s="211">
        <v>269</v>
      </c>
      <c r="I19" s="211">
        <v>278</v>
      </c>
      <c r="J19" s="211">
        <v>547</v>
      </c>
      <c r="K19" s="211">
        <v>1483</v>
      </c>
      <c r="L19" s="211">
        <v>361</v>
      </c>
      <c r="M19" s="211">
        <v>1844</v>
      </c>
      <c r="N19" s="211">
        <v>84</v>
      </c>
      <c r="O19" s="211">
        <v>21</v>
      </c>
      <c r="P19" s="211">
        <v>105</v>
      </c>
      <c r="Q19" s="211">
        <v>324</v>
      </c>
      <c r="R19" s="211">
        <v>81</v>
      </c>
      <c r="S19" s="211">
        <v>405</v>
      </c>
      <c r="T19" s="211">
        <v>94</v>
      </c>
      <c r="U19" s="211">
        <v>93</v>
      </c>
      <c r="V19" s="211">
        <v>187</v>
      </c>
    </row>
    <row r="20" spans="1:22" ht="18" customHeight="1">
      <c r="A20" s="201" t="s">
        <v>15</v>
      </c>
      <c r="B20" s="211">
        <v>76547</v>
      </c>
      <c r="C20" s="211">
        <v>51091</v>
      </c>
      <c r="D20" s="211">
        <v>127638</v>
      </c>
      <c r="E20" s="211">
        <v>5803</v>
      </c>
      <c r="F20" s="211">
        <v>2620</v>
      </c>
      <c r="G20" s="211">
        <v>8423</v>
      </c>
      <c r="H20" s="211">
        <v>1624</v>
      </c>
      <c r="I20" s="211">
        <v>622</v>
      </c>
      <c r="J20" s="211">
        <v>2246</v>
      </c>
      <c r="K20" s="211">
        <v>19767</v>
      </c>
      <c r="L20" s="211">
        <v>11043</v>
      </c>
      <c r="M20" s="211">
        <v>30810</v>
      </c>
      <c r="N20" s="211">
        <v>313</v>
      </c>
      <c r="O20" s="211">
        <v>120</v>
      </c>
      <c r="P20" s="211">
        <v>433</v>
      </c>
      <c r="Q20" s="211">
        <v>2491</v>
      </c>
      <c r="R20" s="211">
        <v>1874</v>
      </c>
      <c r="S20" s="211">
        <v>4365</v>
      </c>
      <c r="T20" s="211">
        <v>1944</v>
      </c>
      <c r="U20" s="211">
        <v>2992</v>
      </c>
      <c r="V20" s="211">
        <v>4936</v>
      </c>
    </row>
    <row r="21" spans="1:22" ht="18" customHeight="1">
      <c r="A21" s="201" t="s">
        <v>16</v>
      </c>
      <c r="B21" s="211">
        <v>20092</v>
      </c>
      <c r="C21" s="211">
        <v>25743</v>
      </c>
      <c r="D21" s="211">
        <v>45835</v>
      </c>
      <c r="E21" s="211">
        <v>544</v>
      </c>
      <c r="F21" s="211">
        <v>657</v>
      </c>
      <c r="G21" s="211">
        <v>1201</v>
      </c>
      <c r="H21" s="211">
        <v>60</v>
      </c>
      <c r="I21" s="211">
        <v>70</v>
      </c>
      <c r="J21" s="211">
        <v>130</v>
      </c>
      <c r="K21" s="211">
        <v>5031</v>
      </c>
      <c r="L21" s="211">
        <v>6603</v>
      </c>
      <c r="M21" s="211">
        <v>11634</v>
      </c>
      <c r="N21" s="211">
        <v>98</v>
      </c>
      <c r="O21" s="211">
        <v>53</v>
      </c>
      <c r="P21" s="211">
        <v>151</v>
      </c>
      <c r="Q21" s="211">
        <v>1770</v>
      </c>
      <c r="R21" s="211">
        <v>1435</v>
      </c>
      <c r="S21" s="211">
        <v>3205</v>
      </c>
      <c r="T21" s="211">
        <v>3264</v>
      </c>
      <c r="U21" s="211">
        <v>4376</v>
      </c>
      <c r="V21" s="211">
        <v>7640</v>
      </c>
    </row>
    <row r="22" spans="1:22" ht="18" customHeight="1">
      <c r="A22" s="201" t="s">
        <v>82</v>
      </c>
      <c r="B22" s="211">
        <v>35</v>
      </c>
      <c r="C22" s="211">
        <v>25</v>
      </c>
      <c r="D22" s="211">
        <v>60</v>
      </c>
      <c r="E22" s="211">
        <v>1</v>
      </c>
      <c r="F22" s="211">
        <v>3</v>
      </c>
      <c r="G22" s="211">
        <v>4</v>
      </c>
      <c r="H22" s="211">
        <v>8</v>
      </c>
      <c r="I22" s="211">
        <v>7</v>
      </c>
      <c r="J22" s="211">
        <v>15</v>
      </c>
      <c r="K22" s="211">
        <v>6</v>
      </c>
      <c r="L22" s="211">
        <v>1</v>
      </c>
      <c r="M22" s="211">
        <v>7</v>
      </c>
      <c r="N22" s="211">
        <v>0</v>
      </c>
      <c r="O22" s="211">
        <v>0</v>
      </c>
      <c r="P22" s="211">
        <v>0</v>
      </c>
      <c r="Q22" s="211">
        <v>0</v>
      </c>
      <c r="R22" s="211">
        <v>0</v>
      </c>
      <c r="S22" s="211">
        <v>0</v>
      </c>
      <c r="T22" s="211">
        <v>0</v>
      </c>
      <c r="U22" s="211">
        <v>0</v>
      </c>
      <c r="V22" s="211">
        <v>0</v>
      </c>
    </row>
    <row r="23" spans="1:22" ht="18" customHeight="1">
      <c r="A23" s="201" t="s">
        <v>17</v>
      </c>
      <c r="B23" s="211">
        <v>40683</v>
      </c>
      <c r="C23" s="211">
        <v>25540</v>
      </c>
      <c r="D23" s="211">
        <v>66223</v>
      </c>
      <c r="E23" s="211">
        <v>2197</v>
      </c>
      <c r="F23" s="211">
        <v>1081</v>
      </c>
      <c r="G23" s="211">
        <v>3278</v>
      </c>
      <c r="H23" s="211">
        <v>888</v>
      </c>
      <c r="I23" s="211">
        <v>575</v>
      </c>
      <c r="J23" s="211">
        <v>1463</v>
      </c>
      <c r="K23" s="211">
        <v>5580</v>
      </c>
      <c r="L23" s="211">
        <v>2767</v>
      </c>
      <c r="M23" s="211">
        <v>8347</v>
      </c>
      <c r="N23" s="211">
        <v>553</v>
      </c>
      <c r="O23" s="211">
        <v>233</v>
      </c>
      <c r="P23" s="211">
        <v>786</v>
      </c>
      <c r="Q23" s="211">
        <v>733</v>
      </c>
      <c r="R23" s="211">
        <v>561</v>
      </c>
      <c r="S23" s="211">
        <v>1294</v>
      </c>
      <c r="T23" s="211">
        <v>424</v>
      </c>
      <c r="U23" s="211">
        <v>626</v>
      </c>
      <c r="V23" s="211">
        <v>1050</v>
      </c>
    </row>
    <row r="24" spans="1:22" ht="18" customHeight="1">
      <c r="A24" s="201" t="s">
        <v>18</v>
      </c>
      <c r="B24" s="211">
        <v>91615</v>
      </c>
      <c r="C24" s="211">
        <v>52804</v>
      </c>
      <c r="D24" s="211">
        <v>144419</v>
      </c>
      <c r="E24" s="211">
        <v>8989</v>
      </c>
      <c r="F24" s="211">
        <v>4049</v>
      </c>
      <c r="G24" s="211">
        <v>13038</v>
      </c>
      <c r="H24" s="211">
        <v>1390</v>
      </c>
      <c r="I24" s="211">
        <v>527</v>
      </c>
      <c r="J24" s="211">
        <v>1917</v>
      </c>
      <c r="K24" s="211">
        <v>13693</v>
      </c>
      <c r="L24" s="211">
        <v>7118</v>
      </c>
      <c r="M24" s="211">
        <v>20811</v>
      </c>
      <c r="N24" s="211">
        <v>376</v>
      </c>
      <c r="O24" s="211">
        <v>174</v>
      </c>
      <c r="P24" s="211">
        <v>550</v>
      </c>
      <c r="Q24" s="211">
        <v>1934</v>
      </c>
      <c r="R24" s="211">
        <v>995</v>
      </c>
      <c r="S24" s="211">
        <v>2929</v>
      </c>
      <c r="T24" s="211">
        <v>756</v>
      </c>
      <c r="U24" s="211">
        <v>869</v>
      </c>
      <c r="V24" s="211">
        <v>1625</v>
      </c>
    </row>
    <row r="25" spans="1:22" ht="18" customHeight="1">
      <c r="A25" s="201" t="s">
        <v>19</v>
      </c>
      <c r="B25" s="211">
        <v>2513</v>
      </c>
      <c r="C25" s="211">
        <v>1935</v>
      </c>
      <c r="D25" s="211">
        <v>4448</v>
      </c>
      <c r="E25" s="211">
        <v>137</v>
      </c>
      <c r="F25" s="211">
        <v>69</v>
      </c>
      <c r="G25" s="211">
        <v>206</v>
      </c>
      <c r="H25" s="211">
        <v>313</v>
      </c>
      <c r="I25" s="211">
        <v>210</v>
      </c>
      <c r="J25" s="211">
        <v>523</v>
      </c>
      <c r="K25" s="211">
        <v>258</v>
      </c>
      <c r="L25" s="211">
        <v>265</v>
      </c>
      <c r="M25" s="211">
        <v>523</v>
      </c>
      <c r="N25" s="211">
        <v>11</v>
      </c>
      <c r="O25" s="211">
        <v>7</v>
      </c>
      <c r="P25" s="211">
        <v>18</v>
      </c>
      <c r="Q25" s="211">
        <v>70</v>
      </c>
      <c r="R25" s="211">
        <v>16</v>
      </c>
      <c r="S25" s="211">
        <v>86</v>
      </c>
      <c r="T25" s="211">
        <v>67</v>
      </c>
      <c r="U25" s="211">
        <v>37</v>
      </c>
      <c r="V25" s="211">
        <v>104</v>
      </c>
    </row>
    <row r="26" spans="1:22" ht="18" customHeight="1">
      <c r="A26" s="201" t="s">
        <v>20</v>
      </c>
      <c r="B26" s="211">
        <v>1444</v>
      </c>
      <c r="C26" s="211">
        <v>1990</v>
      </c>
      <c r="D26" s="211">
        <v>3434</v>
      </c>
      <c r="E26" s="211">
        <v>34</v>
      </c>
      <c r="F26" s="211">
        <v>20</v>
      </c>
      <c r="G26" s="211">
        <v>54</v>
      </c>
      <c r="H26" s="211">
        <v>742</v>
      </c>
      <c r="I26" s="211">
        <v>1529</v>
      </c>
      <c r="J26" s="211">
        <v>2271</v>
      </c>
      <c r="K26" s="211">
        <v>42</v>
      </c>
      <c r="L26" s="211">
        <v>30</v>
      </c>
      <c r="M26" s="211">
        <v>72</v>
      </c>
      <c r="N26" s="211">
        <v>4</v>
      </c>
      <c r="O26" s="211">
        <v>1</v>
      </c>
      <c r="P26" s="211">
        <v>5</v>
      </c>
      <c r="Q26" s="211">
        <v>72</v>
      </c>
      <c r="R26" s="211">
        <v>28</v>
      </c>
      <c r="S26" s="211">
        <v>100</v>
      </c>
      <c r="T26" s="211">
        <v>158</v>
      </c>
      <c r="U26" s="211">
        <v>369</v>
      </c>
      <c r="V26" s="211">
        <v>527</v>
      </c>
    </row>
    <row r="27" spans="1:22" ht="18" customHeight="1">
      <c r="A27" s="201" t="s">
        <v>21</v>
      </c>
      <c r="B27" s="211">
        <v>841</v>
      </c>
      <c r="C27" s="211">
        <v>664</v>
      </c>
      <c r="D27" s="211">
        <v>1505</v>
      </c>
      <c r="E27" s="211">
        <v>24</v>
      </c>
      <c r="F27" s="211">
        <v>9</v>
      </c>
      <c r="G27" s="211">
        <v>33</v>
      </c>
      <c r="H27" s="211">
        <v>587</v>
      </c>
      <c r="I27" s="211">
        <v>615</v>
      </c>
      <c r="J27" s="211">
        <v>1202</v>
      </c>
      <c r="K27" s="211">
        <v>63</v>
      </c>
      <c r="L27" s="211">
        <v>9</v>
      </c>
      <c r="M27" s="211">
        <v>72</v>
      </c>
      <c r="N27" s="211">
        <v>2</v>
      </c>
      <c r="O27" s="211">
        <v>0</v>
      </c>
      <c r="P27" s="211">
        <v>2</v>
      </c>
      <c r="Q27" s="211">
        <v>11</v>
      </c>
      <c r="R27" s="211">
        <v>0</v>
      </c>
      <c r="S27" s="211">
        <v>11</v>
      </c>
      <c r="T27" s="211">
        <v>322</v>
      </c>
      <c r="U27" s="211">
        <v>303</v>
      </c>
      <c r="V27" s="211">
        <v>625</v>
      </c>
    </row>
    <row r="28" spans="1:22" ht="18" customHeight="1">
      <c r="A28" s="201" t="s">
        <v>22</v>
      </c>
      <c r="B28" s="211">
        <v>940</v>
      </c>
      <c r="C28" s="211">
        <v>889</v>
      </c>
      <c r="D28" s="211">
        <v>1829</v>
      </c>
      <c r="E28" s="211">
        <v>20</v>
      </c>
      <c r="F28" s="211">
        <v>9</v>
      </c>
      <c r="G28" s="211">
        <v>29</v>
      </c>
      <c r="H28" s="211">
        <v>551</v>
      </c>
      <c r="I28" s="211">
        <v>779</v>
      </c>
      <c r="J28" s="211">
        <v>1330</v>
      </c>
      <c r="K28" s="211">
        <v>31</v>
      </c>
      <c r="L28" s="211">
        <v>12</v>
      </c>
      <c r="M28" s="211">
        <v>43</v>
      </c>
      <c r="N28" s="211">
        <v>1</v>
      </c>
      <c r="O28" s="211">
        <v>0</v>
      </c>
      <c r="P28" s="211">
        <v>1</v>
      </c>
      <c r="Q28" s="211">
        <v>8</v>
      </c>
      <c r="R28" s="211">
        <v>2</v>
      </c>
      <c r="S28" s="211">
        <v>10</v>
      </c>
      <c r="T28" s="211">
        <v>188</v>
      </c>
      <c r="U28" s="211">
        <v>266</v>
      </c>
      <c r="V28" s="211">
        <v>454</v>
      </c>
    </row>
    <row r="29" spans="1:22" ht="18" customHeight="1">
      <c r="A29" s="201" t="s">
        <v>23</v>
      </c>
      <c r="B29" s="211">
        <v>28183</v>
      </c>
      <c r="C29" s="211">
        <v>11690</v>
      </c>
      <c r="D29" s="211">
        <v>39873</v>
      </c>
      <c r="E29" s="211">
        <v>759</v>
      </c>
      <c r="F29" s="211">
        <v>230</v>
      </c>
      <c r="G29" s="211">
        <v>989</v>
      </c>
      <c r="H29" s="211">
        <v>286</v>
      </c>
      <c r="I29" s="211">
        <v>167</v>
      </c>
      <c r="J29" s="211">
        <v>453</v>
      </c>
      <c r="K29" s="211">
        <v>3278</v>
      </c>
      <c r="L29" s="211">
        <v>973</v>
      </c>
      <c r="M29" s="211">
        <v>4251</v>
      </c>
      <c r="N29" s="211">
        <v>97</v>
      </c>
      <c r="O29" s="211">
        <v>30</v>
      </c>
      <c r="P29" s="211">
        <v>127</v>
      </c>
      <c r="Q29" s="211">
        <v>139</v>
      </c>
      <c r="R29" s="211">
        <v>71</v>
      </c>
      <c r="S29" s="211">
        <v>210</v>
      </c>
      <c r="T29" s="211">
        <v>43</v>
      </c>
      <c r="U29" s="211">
        <v>60</v>
      </c>
      <c r="V29" s="211">
        <v>103</v>
      </c>
    </row>
    <row r="30" spans="1:22" ht="18" customHeight="1">
      <c r="A30" s="201" t="s">
        <v>24</v>
      </c>
      <c r="B30" s="211">
        <v>3042</v>
      </c>
      <c r="C30" s="211">
        <v>2071</v>
      </c>
      <c r="D30" s="211">
        <v>5113</v>
      </c>
      <c r="E30" s="211">
        <v>337</v>
      </c>
      <c r="F30" s="211">
        <v>200</v>
      </c>
      <c r="G30" s="211">
        <v>537</v>
      </c>
      <c r="H30" s="211">
        <v>35</v>
      </c>
      <c r="I30" s="211">
        <v>13</v>
      </c>
      <c r="J30" s="211">
        <v>48</v>
      </c>
      <c r="K30" s="211">
        <v>1526</v>
      </c>
      <c r="L30" s="211">
        <v>1206</v>
      </c>
      <c r="M30" s="211">
        <v>2732</v>
      </c>
      <c r="N30" s="211">
        <v>28</v>
      </c>
      <c r="O30" s="211">
        <v>6</v>
      </c>
      <c r="P30" s="211">
        <v>34</v>
      </c>
      <c r="Q30" s="211">
        <v>44</v>
      </c>
      <c r="R30" s="211">
        <v>15</v>
      </c>
      <c r="S30" s="211">
        <v>59</v>
      </c>
      <c r="T30" s="211">
        <v>105</v>
      </c>
      <c r="U30" s="211">
        <v>109</v>
      </c>
      <c r="V30" s="211">
        <v>214</v>
      </c>
    </row>
    <row r="31" spans="1:22" ht="18" customHeight="1">
      <c r="A31" s="201" t="s">
        <v>25</v>
      </c>
      <c r="B31" s="211">
        <v>20858</v>
      </c>
      <c r="C31" s="211">
        <v>24148</v>
      </c>
      <c r="D31" s="211">
        <v>45006</v>
      </c>
      <c r="E31" s="211">
        <v>1207</v>
      </c>
      <c r="F31" s="211">
        <v>845</v>
      </c>
      <c r="G31" s="211">
        <v>2052</v>
      </c>
      <c r="H31" s="211">
        <v>26</v>
      </c>
      <c r="I31" s="211">
        <v>11</v>
      </c>
      <c r="J31" s="211">
        <v>37</v>
      </c>
      <c r="K31" s="211">
        <v>669</v>
      </c>
      <c r="L31" s="211">
        <v>380</v>
      </c>
      <c r="M31" s="211">
        <v>1049</v>
      </c>
      <c r="N31" s="211">
        <v>325</v>
      </c>
      <c r="O31" s="211">
        <v>127</v>
      </c>
      <c r="P31" s="211">
        <v>452</v>
      </c>
      <c r="Q31" s="211">
        <v>86</v>
      </c>
      <c r="R31" s="211">
        <v>29</v>
      </c>
      <c r="S31" s="211">
        <v>115</v>
      </c>
      <c r="T31" s="211">
        <v>2600</v>
      </c>
      <c r="U31" s="211">
        <v>3583</v>
      </c>
      <c r="V31" s="211">
        <v>6183</v>
      </c>
    </row>
    <row r="32" spans="1:22" ht="18" customHeight="1">
      <c r="A32" s="201" t="s">
        <v>26</v>
      </c>
      <c r="B32" s="211">
        <v>47413</v>
      </c>
      <c r="C32" s="211">
        <v>26630</v>
      </c>
      <c r="D32" s="211">
        <v>74043</v>
      </c>
      <c r="E32" s="211">
        <v>3342</v>
      </c>
      <c r="F32" s="211">
        <v>916</v>
      </c>
      <c r="G32" s="211">
        <v>4258</v>
      </c>
      <c r="H32" s="211">
        <v>1749</v>
      </c>
      <c r="I32" s="211">
        <v>497</v>
      </c>
      <c r="J32" s="211">
        <v>2246</v>
      </c>
      <c r="K32" s="211">
        <v>9413</v>
      </c>
      <c r="L32" s="211">
        <v>4210</v>
      </c>
      <c r="M32" s="211">
        <v>13623</v>
      </c>
      <c r="N32" s="211">
        <v>199</v>
      </c>
      <c r="O32" s="211">
        <v>97</v>
      </c>
      <c r="P32" s="211">
        <v>296</v>
      </c>
      <c r="Q32" s="211">
        <v>762</v>
      </c>
      <c r="R32" s="211">
        <v>337</v>
      </c>
      <c r="S32" s="211">
        <v>1099</v>
      </c>
      <c r="T32" s="211">
        <v>234</v>
      </c>
      <c r="U32" s="211">
        <v>144</v>
      </c>
      <c r="V32" s="211">
        <v>378</v>
      </c>
    </row>
    <row r="33" spans="1:22" ht="18" customHeight="1">
      <c r="A33" s="201" t="s">
        <v>27</v>
      </c>
      <c r="B33" s="211">
        <v>799</v>
      </c>
      <c r="C33" s="211">
        <v>549</v>
      </c>
      <c r="D33" s="211">
        <v>1348</v>
      </c>
      <c r="E33" s="211">
        <v>28</v>
      </c>
      <c r="F33" s="211">
        <v>19</v>
      </c>
      <c r="G33" s="211">
        <v>47</v>
      </c>
      <c r="H33" s="211">
        <v>108</v>
      </c>
      <c r="I33" s="211">
        <v>161</v>
      </c>
      <c r="J33" s="211">
        <v>269</v>
      </c>
      <c r="K33" s="211">
        <v>122</v>
      </c>
      <c r="L33" s="211">
        <v>93</v>
      </c>
      <c r="M33" s="211">
        <v>215</v>
      </c>
      <c r="N33" s="211">
        <v>4</v>
      </c>
      <c r="O33" s="211">
        <v>0</v>
      </c>
      <c r="P33" s="211">
        <v>4</v>
      </c>
      <c r="Q33" s="211">
        <v>17</v>
      </c>
      <c r="R33" s="211">
        <v>4</v>
      </c>
      <c r="S33" s="211">
        <v>21</v>
      </c>
      <c r="T33" s="211">
        <v>8</v>
      </c>
      <c r="U33" s="211">
        <v>8</v>
      </c>
      <c r="V33" s="211">
        <v>16</v>
      </c>
    </row>
    <row r="34" spans="1:22" ht="18" customHeight="1">
      <c r="A34" s="201" t="s">
        <v>28</v>
      </c>
      <c r="B34" s="211">
        <v>99366</v>
      </c>
      <c r="C34" s="211">
        <v>84164</v>
      </c>
      <c r="D34" s="211">
        <v>183530</v>
      </c>
      <c r="E34" s="211">
        <v>8501</v>
      </c>
      <c r="F34" s="211">
        <v>6469</v>
      </c>
      <c r="G34" s="211">
        <v>14970</v>
      </c>
      <c r="H34" s="211">
        <v>361</v>
      </c>
      <c r="I34" s="211">
        <v>242</v>
      </c>
      <c r="J34" s="211">
        <v>603</v>
      </c>
      <c r="K34" s="211">
        <v>53773</v>
      </c>
      <c r="L34" s="211">
        <v>48355</v>
      </c>
      <c r="M34" s="211">
        <v>102128</v>
      </c>
      <c r="N34" s="211">
        <v>366</v>
      </c>
      <c r="O34" s="211">
        <v>265</v>
      </c>
      <c r="P34" s="211">
        <v>631</v>
      </c>
      <c r="Q34" s="211">
        <v>2030</v>
      </c>
      <c r="R34" s="211">
        <v>1381</v>
      </c>
      <c r="S34" s="211">
        <v>3411</v>
      </c>
      <c r="T34" s="211">
        <v>4577</v>
      </c>
      <c r="U34" s="211">
        <v>7026</v>
      </c>
      <c r="V34" s="211">
        <v>11603</v>
      </c>
    </row>
    <row r="35" spans="1:22" ht="18" customHeight="1">
      <c r="A35" s="304" t="s">
        <v>29</v>
      </c>
      <c r="B35" s="211">
        <v>51269</v>
      </c>
      <c r="C35" s="211">
        <v>31944</v>
      </c>
      <c r="D35" s="211">
        <v>83213</v>
      </c>
      <c r="E35" s="211">
        <v>4506</v>
      </c>
      <c r="F35" s="211">
        <v>3048</v>
      </c>
      <c r="G35" s="211">
        <v>7554</v>
      </c>
      <c r="H35" s="211">
        <v>1915</v>
      </c>
      <c r="I35" s="211">
        <v>746</v>
      </c>
      <c r="J35" s="211">
        <v>2661</v>
      </c>
      <c r="K35" s="211">
        <v>15920</v>
      </c>
      <c r="L35" s="211">
        <v>8615</v>
      </c>
      <c r="M35" s="211">
        <v>24535</v>
      </c>
      <c r="N35" s="211">
        <v>249</v>
      </c>
      <c r="O35" s="211">
        <v>126</v>
      </c>
      <c r="P35" s="211">
        <v>375</v>
      </c>
      <c r="Q35" s="211">
        <v>2496</v>
      </c>
      <c r="R35" s="211">
        <v>1815</v>
      </c>
      <c r="S35" s="211">
        <v>4311</v>
      </c>
      <c r="T35" s="211">
        <v>569</v>
      </c>
      <c r="U35" s="211">
        <v>623</v>
      </c>
      <c r="V35" s="211">
        <v>1192</v>
      </c>
    </row>
    <row r="36" spans="1:22" ht="18" customHeight="1">
      <c r="A36" s="201" t="s">
        <v>30</v>
      </c>
      <c r="B36" s="211">
        <v>1443</v>
      </c>
      <c r="C36" s="211">
        <v>772</v>
      </c>
      <c r="D36" s="211">
        <v>2215</v>
      </c>
      <c r="E36" s="211">
        <v>150</v>
      </c>
      <c r="F36" s="211">
        <v>70</v>
      </c>
      <c r="G36" s="211">
        <v>220</v>
      </c>
      <c r="H36" s="211">
        <v>132</v>
      </c>
      <c r="I36" s="211">
        <v>90</v>
      </c>
      <c r="J36" s="211">
        <v>222</v>
      </c>
      <c r="K36" s="211">
        <v>75</v>
      </c>
      <c r="L36" s="211">
        <v>34</v>
      </c>
      <c r="M36" s="211">
        <v>109</v>
      </c>
      <c r="N36" s="211">
        <v>4</v>
      </c>
      <c r="O36" s="211">
        <v>1</v>
      </c>
      <c r="P36" s="211">
        <v>5</v>
      </c>
      <c r="Q36" s="211">
        <v>16</v>
      </c>
      <c r="R36" s="211">
        <v>1</v>
      </c>
      <c r="S36" s="211">
        <v>17</v>
      </c>
      <c r="T36" s="211">
        <v>1</v>
      </c>
      <c r="U36" s="211">
        <v>0</v>
      </c>
      <c r="V36" s="211">
        <v>1</v>
      </c>
    </row>
    <row r="37" spans="1:22" ht="18" customHeight="1">
      <c r="A37" s="201" t="s">
        <v>31</v>
      </c>
      <c r="B37" s="211">
        <v>85409</v>
      </c>
      <c r="C37" s="211">
        <v>40356</v>
      </c>
      <c r="D37" s="211">
        <v>125765</v>
      </c>
      <c r="E37" s="211">
        <v>5215</v>
      </c>
      <c r="F37" s="211">
        <v>1874</v>
      </c>
      <c r="G37" s="211">
        <v>7089</v>
      </c>
      <c r="H37" s="211">
        <v>237</v>
      </c>
      <c r="I37" s="211">
        <v>105</v>
      </c>
      <c r="J37" s="211">
        <v>342</v>
      </c>
      <c r="K37" s="211">
        <v>15634</v>
      </c>
      <c r="L37" s="211">
        <v>5739</v>
      </c>
      <c r="M37" s="211">
        <v>21373</v>
      </c>
      <c r="N37" s="211">
        <v>752</v>
      </c>
      <c r="O37" s="211">
        <v>338</v>
      </c>
      <c r="P37" s="211">
        <v>1090</v>
      </c>
      <c r="Q37" s="211">
        <v>3277</v>
      </c>
      <c r="R37" s="211">
        <v>1251</v>
      </c>
      <c r="S37" s="211">
        <v>4528</v>
      </c>
      <c r="T37" s="211">
        <v>846</v>
      </c>
      <c r="U37" s="211">
        <v>669</v>
      </c>
      <c r="V37" s="211">
        <v>1515</v>
      </c>
    </row>
    <row r="38" spans="1:22" ht="18" customHeight="1">
      <c r="A38" s="201" t="s">
        <v>32</v>
      </c>
      <c r="B38" s="211">
        <v>9234</v>
      </c>
      <c r="C38" s="211">
        <v>4844</v>
      </c>
      <c r="D38" s="211">
        <v>14078</v>
      </c>
      <c r="E38" s="211">
        <v>512</v>
      </c>
      <c r="F38" s="211">
        <v>161</v>
      </c>
      <c r="G38" s="211">
        <v>673</v>
      </c>
      <c r="H38" s="211">
        <v>68</v>
      </c>
      <c r="I38" s="211">
        <v>39</v>
      </c>
      <c r="J38" s="211">
        <v>107</v>
      </c>
      <c r="K38" s="211">
        <v>624</v>
      </c>
      <c r="L38" s="211">
        <v>219</v>
      </c>
      <c r="M38" s="211">
        <v>843</v>
      </c>
      <c r="N38" s="211">
        <v>13</v>
      </c>
      <c r="O38" s="211">
        <v>6</v>
      </c>
      <c r="P38" s="211">
        <v>19</v>
      </c>
      <c r="Q38" s="211">
        <v>143</v>
      </c>
      <c r="R38" s="211">
        <v>44</v>
      </c>
      <c r="S38" s="211">
        <v>187</v>
      </c>
      <c r="T38" s="211">
        <v>26</v>
      </c>
      <c r="U38" s="211">
        <v>30</v>
      </c>
      <c r="V38" s="211">
        <v>56</v>
      </c>
    </row>
    <row r="39" spans="1:22" ht="18" customHeight="1">
      <c r="A39" s="201" t="s">
        <v>33</v>
      </c>
      <c r="B39" s="211">
        <v>29063</v>
      </c>
      <c r="C39" s="211">
        <v>14192</v>
      </c>
      <c r="D39" s="211">
        <v>43255</v>
      </c>
      <c r="E39" s="211">
        <v>1810</v>
      </c>
      <c r="F39" s="211">
        <v>540</v>
      </c>
      <c r="G39" s="211">
        <v>2350</v>
      </c>
      <c r="H39" s="211">
        <v>187</v>
      </c>
      <c r="I39" s="211">
        <v>128</v>
      </c>
      <c r="J39" s="211">
        <v>315</v>
      </c>
      <c r="K39" s="211">
        <v>790</v>
      </c>
      <c r="L39" s="211">
        <v>188</v>
      </c>
      <c r="M39" s="211">
        <v>978</v>
      </c>
      <c r="N39" s="211">
        <v>86</v>
      </c>
      <c r="O39" s="211">
        <v>21</v>
      </c>
      <c r="P39" s="211">
        <v>107</v>
      </c>
      <c r="Q39" s="211">
        <v>1083</v>
      </c>
      <c r="R39" s="211">
        <v>259</v>
      </c>
      <c r="S39" s="211">
        <v>1342</v>
      </c>
      <c r="T39" s="211">
        <v>82</v>
      </c>
      <c r="U39" s="211">
        <v>81</v>
      </c>
      <c r="V39" s="211">
        <v>163</v>
      </c>
    </row>
    <row r="40" spans="1:22" s="214" customFormat="1" ht="18" customHeight="1">
      <c r="A40" s="212" t="s">
        <v>49</v>
      </c>
      <c r="B40" s="213">
        <f>SUM(B4:B39)</f>
        <v>797626</v>
      </c>
      <c r="C40" s="213">
        <f t="shared" ref="C40:V40" si="0">SUM(C4:C39)</f>
        <v>510945</v>
      </c>
      <c r="D40" s="213">
        <f t="shared" si="0"/>
        <v>1308571</v>
      </c>
      <c r="E40" s="213">
        <f t="shared" si="0"/>
        <v>56867</v>
      </c>
      <c r="F40" s="213">
        <f t="shared" si="0"/>
        <v>30414</v>
      </c>
      <c r="G40" s="213">
        <f t="shared" si="0"/>
        <v>87281</v>
      </c>
      <c r="H40" s="213">
        <f t="shared" si="0"/>
        <v>15901</v>
      </c>
      <c r="I40" s="213">
        <f t="shared" si="0"/>
        <v>10050</v>
      </c>
      <c r="J40" s="213">
        <f t="shared" si="0"/>
        <v>25951</v>
      </c>
      <c r="K40" s="213">
        <f t="shared" si="0"/>
        <v>181738</v>
      </c>
      <c r="L40" s="213">
        <f t="shared" si="0"/>
        <v>112834</v>
      </c>
      <c r="M40" s="213">
        <f t="shared" si="0"/>
        <v>294572</v>
      </c>
      <c r="N40" s="213">
        <f t="shared" si="0"/>
        <v>4370</v>
      </c>
      <c r="O40" s="213">
        <f t="shared" si="0"/>
        <v>1951</v>
      </c>
      <c r="P40" s="213">
        <f t="shared" si="0"/>
        <v>6321</v>
      </c>
      <c r="Q40" s="213">
        <f t="shared" si="0"/>
        <v>25266</v>
      </c>
      <c r="R40" s="213">
        <f t="shared" si="0"/>
        <v>13122</v>
      </c>
      <c r="S40" s="213">
        <f t="shared" si="0"/>
        <v>38388</v>
      </c>
      <c r="T40" s="213">
        <f t="shared" si="0"/>
        <v>17960</v>
      </c>
      <c r="U40" s="213">
        <f t="shared" si="0"/>
        <v>24306</v>
      </c>
      <c r="V40" s="213">
        <f t="shared" si="0"/>
        <v>42266</v>
      </c>
    </row>
  </sheetData>
  <mergeCells count="10"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6692913385826772" right="0.19685039370078741" top="0.74803149606299213" bottom="0.74803149606299213" header="0.31496062992125984" footer="0.31496062992125984"/>
  <pageSetup paperSize="9" scale="72" firstPageNumber="68" orientation="portrait" useFirstPageNumber="1" horizontalDpi="4294967294" verticalDpi="4294967294" r:id="rId1"/>
  <headerFooter>
    <oddFooter>&amp;L&amp;"Arial,Italic"&amp;9AISHE 2012-13&amp;CT-&amp;P</oddFooter>
  </headerFooter>
  <colBreaks count="1" manualBreakCount="1">
    <brk id="13" max="39" man="1"/>
  </col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V40"/>
  <sheetViews>
    <sheetView view="pageBreakPreview" zoomScaleSheetLayoutView="100" workbookViewId="0">
      <selection activeCell="A41" sqref="A41:XFD49"/>
    </sheetView>
  </sheetViews>
  <sheetFormatPr defaultRowHeight="14.25"/>
  <cols>
    <col min="1" max="1" width="19.85546875" style="199" customWidth="1"/>
    <col min="2" max="7" width="10.5703125" style="199" customWidth="1"/>
    <col min="8" max="13" width="10.7109375" style="199" customWidth="1"/>
    <col min="14" max="15" width="7.5703125" style="199" customWidth="1"/>
    <col min="16" max="16" width="7.42578125" style="199" customWidth="1"/>
    <col min="17" max="18" width="8.7109375" style="199" customWidth="1"/>
    <col min="19" max="19" width="10" style="199" customWidth="1"/>
    <col min="20" max="20" width="7.85546875" style="199" customWidth="1"/>
    <col min="21" max="21" width="9.140625" style="199" customWidth="1"/>
    <col min="22" max="22" width="9.42578125" style="199" customWidth="1"/>
    <col min="23" max="16384" width="9.140625" style="199"/>
  </cols>
  <sheetData>
    <row r="1" spans="1:22" s="196" customFormat="1" ht="22.5" customHeight="1">
      <c r="A1" s="69" t="s">
        <v>1313</v>
      </c>
      <c r="B1" s="488" t="s">
        <v>1314</v>
      </c>
      <c r="C1" s="488"/>
      <c r="D1" s="488"/>
      <c r="E1" s="488"/>
      <c r="F1" s="488"/>
      <c r="G1" s="488"/>
      <c r="H1" s="234" t="str">
        <f>B1</f>
        <v>State &amp; Post-Wise Number of Male &amp; Female Teacher</v>
      </c>
      <c r="I1" s="234"/>
      <c r="J1" s="234"/>
      <c r="K1" s="305"/>
      <c r="L1" s="234"/>
      <c r="M1" s="234"/>
      <c r="N1" s="234" t="str">
        <f>H1</f>
        <v>State &amp; Post-Wise Number of Male &amp; Female Teacher</v>
      </c>
      <c r="O1" s="234"/>
      <c r="P1" s="234"/>
      <c r="Q1" s="234"/>
      <c r="R1" s="234"/>
      <c r="S1" s="234"/>
      <c r="T1" s="306"/>
    </row>
    <row r="2" spans="1:22" ht="31.5" customHeight="1">
      <c r="A2" s="489" t="s">
        <v>36</v>
      </c>
      <c r="B2" s="481" t="s">
        <v>1315</v>
      </c>
      <c r="C2" s="481"/>
      <c r="D2" s="481"/>
      <c r="E2" s="481" t="s">
        <v>1316</v>
      </c>
      <c r="F2" s="482"/>
      <c r="G2" s="482"/>
      <c r="H2" s="481" t="s">
        <v>1317</v>
      </c>
      <c r="I2" s="482"/>
      <c r="J2" s="482"/>
      <c r="K2" s="481" t="s">
        <v>1318</v>
      </c>
      <c r="L2" s="482"/>
      <c r="M2" s="482"/>
      <c r="N2" s="481" t="s">
        <v>1319</v>
      </c>
      <c r="O2" s="482"/>
      <c r="P2" s="482"/>
      <c r="Q2" s="483" t="s">
        <v>48</v>
      </c>
      <c r="R2" s="484"/>
      <c r="S2" s="485"/>
      <c r="T2" s="486" t="s">
        <v>1320</v>
      </c>
      <c r="U2" s="487"/>
      <c r="V2" s="487"/>
    </row>
    <row r="3" spans="1:22" ht="19.5" customHeight="1">
      <c r="A3" s="490"/>
      <c r="B3" s="200" t="s">
        <v>117</v>
      </c>
      <c r="C3" s="200" t="s">
        <v>118</v>
      </c>
      <c r="D3" s="200" t="s">
        <v>104</v>
      </c>
      <c r="E3" s="200" t="s">
        <v>117</v>
      </c>
      <c r="F3" s="200" t="s">
        <v>118</v>
      </c>
      <c r="G3" s="200" t="s">
        <v>104</v>
      </c>
      <c r="H3" s="200" t="s">
        <v>117</v>
      </c>
      <c r="I3" s="200" t="s">
        <v>118</v>
      </c>
      <c r="J3" s="200" t="s">
        <v>104</v>
      </c>
      <c r="K3" s="200" t="s">
        <v>117</v>
      </c>
      <c r="L3" s="200" t="s">
        <v>118</v>
      </c>
      <c r="M3" s="200" t="s">
        <v>104</v>
      </c>
      <c r="N3" s="200" t="s">
        <v>117</v>
      </c>
      <c r="O3" s="200" t="s">
        <v>118</v>
      </c>
      <c r="P3" s="200" t="s">
        <v>104</v>
      </c>
      <c r="Q3" s="200" t="s">
        <v>117</v>
      </c>
      <c r="R3" s="200" t="s">
        <v>118</v>
      </c>
      <c r="S3" s="200" t="s">
        <v>104</v>
      </c>
      <c r="T3" s="307" t="s">
        <v>117</v>
      </c>
      <c r="U3" s="307" t="s">
        <v>118</v>
      </c>
      <c r="V3" s="307" t="s">
        <v>104</v>
      </c>
    </row>
    <row r="4" spans="1:22" ht="33" customHeight="1">
      <c r="A4" s="201" t="s">
        <v>0</v>
      </c>
      <c r="B4" s="308">
        <v>10</v>
      </c>
      <c r="C4" s="308">
        <v>0</v>
      </c>
      <c r="D4" s="308">
        <v>10</v>
      </c>
      <c r="E4" s="308">
        <v>33</v>
      </c>
      <c r="F4" s="308">
        <v>5</v>
      </c>
      <c r="G4" s="308">
        <v>38</v>
      </c>
      <c r="H4" s="308">
        <v>72</v>
      </c>
      <c r="I4" s="308">
        <v>33</v>
      </c>
      <c r="J4" s="308">
        <v>105</v>
      </c>
      <c r="K4" s="308">
        <v>5</v>
      </c>
      <c r="L4" s="308">
        <v>1</v>
      </c>
      <c r="M4" s="308">
        <v>6</v>
      </c>
      <c r="N4" s="308">
        <v>13</v>
      </c>
      <c r="O4" s="308">
        <v>13</v>
      </c>
      <c r="P4" s="308">
        <v>26</v>
      </c>
      <c r="Q4" s="308">
        <v>133</v>
      </c>
      <c r="R4" s="308">
        <v>52</v>
      </c>
      <c r="S4" s="308">
        <v>185</v>
      </c>
      <c r="T4" s="308">
        <v>4</v>
      </c>
      <c r="U4" s="308">
        <v>17</v>
      </c>
      <c r="V4" s="308">
        <v>21</v>
      </c>
    </row>
    <row r="5" spans="1:22" ht="18.75" customHeight="1">
      <c r="A5" s="201" t="s">
        <v>1</v>
      </c>
      <c r="B5" s="308">
        <v>5671</v>
      </c>
      <c r="C5" s="308">
        <v>1751</v>
      </c>
      <c r="D5" s="308">
        <v>7422</v>
      </c>
      <c r="E5" s="308">
        <v>6347</v>
      </c>
      <c r="F5" s="308">
        <v>2280</v>
      </c>
      <c r="G5" s="308">
        <v>8627</v>
      </c>
      <c r="H5" s="308">
        <v>40977</v>
      </c>
      <c r="I5" s="308">
        <v>20938</v>
      </c>
      <c r="J5" s="308">
        <v>61915</v>
      </c>
      <c r="K5" s="308">
        <v>882</v>
      </c>
      <c r="L5" s="308">
        <v>3731</v>
      </c>
      <c r="M5" s="308">
        <v>4613</v>
      </c>
      <c r="N5" s="308">
        <v>2648</v>
      </c>
      <c r="O5" s="308">
        <v>1716</v>
      </c>
      <c r="P5" s="308">
        <v>4364</v>
      </c>
      <c r="Q5" s="308">
        <v>56525</v>
      </c>
      <c r="R5" s="308">
        <v>30416</v>
      </c>
      <c r="S5" s="308">
        <v>86941</v>
      </c>
      <c r="T5" s="308">
        <v>179</v>
      </c>
      <c r="U5" s="308">
        <v>67</v>
      </c>
      <c r="V5" s="308">
        <v>246</v>
      </c>
    </row>
    <row r="6" spans="1:22" ht="18.75" customHeight="1">
      <c r="A6" s="201" t="s">
        <v>2</v>
      </c>
      <c r="B6" s="308">
        <v>69</v>
      </c>
      <c r="C6" s="308">
        <v>4</v>
      </c>
      <c r="D6" s="308">
        <v>73</v>
      </c>
      <c r="E6" s="308">
        <v>216</v>
      </c>
      <c r="F6" s="308">
        <v>32</v>
      </c>
      <c r="G6" s="308">
        <v>248</v>
      </c>
      <c r="H6" s="308">
        <v>414</v>
      </c>
      <c r="I6" s="308">
        <v>229</v>
      </c>
      <c r="J6" s="308">
        <v>643</v>
      </c>
      <c r="K6" s="308">
        <v>5</v>
      </c>
      <c r="L6" s="308">
        <v>0</v>
      </c>
      <c r="M6" s="308">
        <v>5</v>
      </c>
      <c r="N6" s="308">
        <v>20</v>
      </c>
      <c r="O6" s="308">
        <v>15</v>
      </c>
      <c r="P6" s="308">
        <v>35</v>
      </c>
      <c r="Q6" s="308">
        <v>724</v>
      </c>
      <c r="R6" s="308">
        <v>280</v>
      </c>
      <c r="S6" s="308">
        <v>1004</v>
      </c>
      <c r="T6" s="308">
        <v>0</v>
      </c>
      <c r="U6" s="308">
        <v>0</v>
      </c>
      <c r="V6" s="308">
        <v>0</v>
      </c>
    </row>
    <row r="7" spans="1:22" ht="18.75" customHeight="1">
      <c r="A7" s="201" t="s">
        <v>3</v>
      </c>
      <c r="B7" s="308">
        <v>1058</v>
      </c>
      <c r="C7" s="308">
        <v>422</v>
      </c>
      <c r="D7" s="308">
        <v>1480</v>
      </c>
      <c r="E7" s="308">
        <v>3161</v>
      </c>
      <c r="F7" s="308">
        <v>1704</v>
      </c>
      <c r="G7" s="308">
        <v>4865</v>
      </c>
      <c r="H7" s="308">
        <v>6874</v>
      </c>
      <c r="I7" s="308">
        <v>4107</v>
      </c>
      <c r="J7" s="308">
        <v>10981</v>
      </c>
      <c r="K7" s="308">
        <v>321</v>
      </c>
      <c r="L7" s="308">
        <v>290</v>
      </c>
      <c r="M7" s="308">
        <v>611</v>
      </c>
      <c r="N7" s="308">
        <v>724</v>
      </c>
      <c r="O7" s="308">
        <v>687</v>
      </c>
      <c r="P7" s="308">
        <v>1411</v>
      </c>
      <c r="Q7" s="308">
        <v>12138</v>
      </c>
      <c r="R7" s="308">
        <v>7210</v>
      </c>
      <c r="S7" s="308">
        <v>19348</v>
      </c>
      <c r="T7" s="308">
        <v>65</v>
      </c>
      <c r="U7" s="308">
        <v>34</v>
      </c>
      <c r="V7" s="308">
        <v>99</v>
      </c>
    </row>
    <row r="8" spans="1:22" ht="18.75" customHeight="1">
      <c r="A8" s="201" t="s">
        <v>4</v>
      </c>
      <c r="B8" s="308">
        <v>2233</v>
      </c>
      <c r="C8" s="308">
        <v>409</v>
      </c>
      <c r="D8" s="308">
        <v>2642</v>
      </c>
      <c r="E8" s="308">
        <v>4080</v>
      </c>
      <c r="F8" s="308">
        <v>803</v>
      </c>
      <c r="G8" s="308">
        <v>4883</v>
      </c>
      <c r="H8" s="308">
        <v>13979</v>
      </c>
      <c r="I8" s="308">
        <v>2879</v>
      </c>
      <c r="J8" s="308">
        <v>16858</v>
      </c>
      <c r="K8" s="308">
        <v>599</v>
      </c>
      <c r="L8" s="308">
        <v>208</v>
      </c>
      <c r="M8" s="308">
        <v>807</v>
      </c>
      <c r="N8" s="308">
        <v>782</v>
      </c>
      <c r="O8" s="308">
        <v>294</v>
      </c>
      <c r="P8" s="308">
        <v>1076</v>
      </c>
      <c r="Q8" s="308">
        <v>21673</v>
      </c>
      <c r="R8" s="308">
        <v>4593</v>
      </c>
      <c r="S8" s="308">
        <v>26266</v>
      </c>
      <c r="T8" s="308">
        <v>647</v>
      </c>
      <c r="U8" s="308">
        <v>182</v>
      </c>
      <c r="V8" s="308">
        <v>829</v>
      </c>
    </row>
    <row r="9" spans="1:22" ht="18.75" customHeight="1">
      <c r="A9" s="201" t="s">
        <v>5</v>
      </c>
      <c r="B9" s="308">
        <v>906</v>
      </c>
      <c r="C9" s="308">
        <v>478</v>
      </c>
      <c r="D9" s="308">
        <v>1384</v>
      </c>
      <c r="E9" s="308">
        <v>204</v>
      </c>
      <c r="F9" s="308">
        <v>385</v>
      </c>
      <c r="G9" s="308">
        <v>589</v>
      </c>
      <c r="H9" s="308">
        <v>507</v>
      </c>
      <c r="I9" s="308">
        <v>762</v>
      </c>
      <c r="J9" s="308">
        <v>1269</v>
      </c>
      <c r="K9" s="308">
        <v>6</v>
      </c>
      <c r="L9" s="308">
        <v>6</v>
      </c>
      <c r="M9" s="308">
        <v>12</v>
      </c>
      <c r="N9" s="308">
        <v>130</v>
      </c>
      <c r="O9" s="308">
        <v>297</v>
      </c>
      <c r="P9" s="308">
        <v>427</v>
      </c>
      <c r="Q9" s="308">
        <v>1753</v>
      </c>
      <c r="R9" s="308">
        <v>1928</v>
      </c>
      <c r="S9" s="308">
        <v>3681</v>
      </c>
      <c r="T9" s="308">
        <v>6</v>
      </c>
      <c r="U9" s="308">
        <v>20</v>
      </c>
      <c r="V9" s="308">
        <v>26</v>
      </c>
    </row>
    <row r="10" spans="1:22" ht="18.75" customHeight="1">
      <c r="A10" s="201" t="s">
        <v>6</v>
      </c>
      <c r="B10" s="308">
        <v>885</v>
      </c>
      <c r="C10" s="308">
        <v>333</v>
      </c>
      <c r="D10" s="308">
        <v>1218</v>
      </c>
      <c r="E10" s="308">
        <v>1081</v>
      </c>
      <c r="F10" s="308">
        <v>574</v>
      </c>
      <c r="G10" s="308">
        <v>1655</v>
      </c>
      <c r="H10" s="308">
        <v>5754</v>
      </c>
      <c r="I10" s="308">
        <v>4333</v>
      </c>
      <c r="J10" s="308">
        <v>10087</v>
      </c>
      <c r="K10" s="308">
        <v>192</v>
      </c>
      <c r="L10" s="308">
        <v>678</v>
      </c>
      <c r="M10" s="308">
        <v>870</v>
      </c>
      <c r="N10" s="308">
        <v>783</v>
      </c>
      <c r="O10" s="308">
        <v>789</v>
      </c>
      <c r="P10" s="308">
        <v>1572</v>
      </c>
      <c r="Q10" s="308">
        <v>8695</v>
      </c>
      <c r="R10" s="308">
        <v>6707</v>
      </c>
      <c r="S10" s="308">
        <v>15402</v>
      </c>
      <c r="T10" s="308">
        <v>205</v>
      </c>
      <c r="U10" s="308">
        <v>112</v>
      </c>
      <c r="V10" s="308">
        <v>317</v>
      </c>
    </row>
    <row r="11" spans="1:22" ht="18.75" customHeight="1">
      <c r="A11" s="201" t="s">
        <v>7</v>
      </c>
      <c r="B11" s="308">
        <v>4</v>
      </c>
      <c r="C11" s="308">
        <v>2</v>
      </c>
      <c r="D11" s="308">
        <v>6</v>
      </c>
      <c r="E11" s="308">
        <v>1</v>
      </c>
      <c r="F11" s="308">
        <v>0</v>
      </c>
      <c r="G11" s="308">
        <v>1</v>
      </c>
      <c r="H11" s="308">
        <v>57</v>
      </c>
      <c r="I11" s="308">
        <v>55</v>
      </c>
      <c r="J11" s="308">
        <v>112</v>
      </c>
      <c r="K11" s="308">
        <v>0</v>
      </c>
      <c r="L11" s="308">
        <v>0</v>
      </c>
      <c r="M11" s="308">
        <v>0</v>
      </c>
      <c r="N11" s="308">
        <v>10</v>
      </c>
      <c r="O11" s="308">
        <v>4</v>
      </c>
      <c r="P11" s="308">
        <v>14</v>
      </c>
      <c r="Q11" s="308">
        <v>72</v>
      </c>
      <c r="R11" s="308">
        <v>61</v>
      </c>
      <c r="S11" s="308">
        <v>133</v>
      </c>
      <c r="T11" s="308">
        <v>4</v>
      </c>
      <c r="U11" s="308">
        <v>6</v>
      </c>
      <c r="V11" s="308">
        <v>10</v>
      </c>
    </row>
    <row r="12" spans="1:22" ht="18.75" customHeight="1">
      <c r="A12" s="201" t="s">
        <v>81</v>
      </c>
      <c r="B12" s="308">
        <v>9</v>
      </c>
      <c r="C12" s="308">
        <v>0</v>
      </c>
      <c r="D12" s="308">
        <v>9</v>
      </c>
      <c r="E12" s="308">
        <v>22</v>
      </c>
      <c r="F12" s="308">
        <v>12</v>
      </c>
      <c r="G12" s="308">
        <v>34</v>
      </c>
      <c r="H12" s="308">
        <v>70</v>
      </c>
      <c r="I12" s="308">
        <v>30</v>
      </c>
      <c r="J12" s="308">
        <v>100</v>
      </c>
      <c r="K12" s="308">
        <v>0</v>
      </c>
      <c r="L12" s="308">
        <v>0</v>
      </c>
      <c r="M12" s="308">
        <v>0</v>
      </c>
      <c r="N12" s="308">
        <v>12</v>
      </c>
      <c r="O12" s="308">
        <v>4</v>
      </c>
      <c r="P12" s="308">
        <v>16</v>
      </c>
      <c r="Q12" s="308">
        <v>113</v>
      </c>
      <c r="R12" s="308">
        <v>46</v>
      </c>
      <c r="S12" s="308">
        <v>159</v>
      </c>
      <c r="T12" s="308">
        <v>0</v>
      </c>
      <c r="U12" s="308">
        <v>0</v>
      </c>
      <c r="V12" s="308">
        <v>0</v>
      </c>
    </row>
    <row r="13" spans="1:22" ht="18.75" customHeight="1">
      <c r="A13" s="201" t="s">
        <v>8</v>
      </c>
      <c r="B13" s="308">
        <v>1959</v>
      </c>
      <c r="C13" s="308">
        <v>794</v>
      </c>
      <c r="D13" s="308">
        <v>2753</v>
      </c>
      <c r="E13" s="308">
        <v>2131</v>
      </c>
      <c r="F13" s="308">
        <v>2552</v>
      </c>
      <c r="G13" s="308">
        <v>4683</v>
      </c>
      <c r="H13" s="308">
        <v>3686</v>
      </c>
      <c r="I13" s="308">
        <v>4393</v>
      </c>
      <c r="J13" s="308">
        <v>8079</v>
      </c>
      <c r="K13" s="308">
        <v>69</v>
      </c>
      <c r="L13" s="308">
        <v>367</v>
      </c>
      <c r="M13" s="308">
        <v>436</v>
      </c>
      <c r="N13" s="308">
        <v>824</v>
      </c>
      <c r="O13" s="308">
        <v>1244</v>
      </c>
      <c r="P13" s="308">
        <v>2068</v>
      </c>
      <c r="Q13" s="308">
        <v>8669</v>
      </c>
      <c r="R13" s="308">
        <v>9350</v>
      </c>
      <c r="S13" s="308">
        <v>18019</v>
      </c>
      <c r="T13" s="308">
        <v>217</v>
      </c>
      <c r="U13" s="308">
        <v>123</v>
      </c>
      <c r="V13" s="308">
        <v>340</v>
      </c>
    </row>
    <row r="14" spans="1:22" ht="18.75" customHeight="1">
      <c r="A14" s="201" t="s">
        <v>9</v>
      </c>
      <c r="B14" s="308">
        <v>121</v>
      </c>
      <c r="C14" s="308">
        <v>35</v>
      </c>
      <c r="D14" s="308">
        <v>156</v>
      </c>
      <c r="E14" s="308">
        <v>300</v>
      </c>
      <c r="F14" s="308">
        <v>241</v>
      </c>
      <c r="G14" s="308">
        <v>541</v>
      </c>
      <c r="H14" s="308">
        <v>374</v>
      </c>
      <c r="I14" s="308">
        <v>530</v>
      </c>
      <c r="J14" s="308">
        <v>904</v>
      </c>
      <c r="K14" s="308">
        <v>47</v>
      </c>
      <c r="L14" s="308">
        <v>53</v>
      </c>
      <c r="M14" s="308">
        <v>100</v>
      </c>
      <c r="N14" s="308">
        <v>142</v>
      </c>
      <c r="O14" s="308">
        <v>306</v>
      </c>
      <c r="P14" s="308">
        <v>448</v>
      </c>
      <c r="Q14" s="308">
        <v>984</v>
      </c>
      <c r="R14" s="308">
        <v>1165</v>
      </c>
      <c r="S14" s="308">
        <v>2149</v>
      </c>
      <c r="T14" s="308">
        <v>81</v>
      </c>
      <c r="U14" s="308">
        <v>201</v>
      </c>
      <c r="V14" s="308">
        <v>282</v>
      </c>
    </row>
    <row r="15" spans="1:22" ht="18.75" customHeight="1">
      <c r="A15" s="201" t="s">
        <v>10</v>
      </c>
      <c r="B15" s="308">
        <v>3318</v>
      </c>
      <c r="C15" s="308">
        <v>1248</v>
      </c>
      <c r="D15" s="308">
        <v>4566</v>
      </c>
      <c r="E15" s="308">
        <v>5322</v>
      </c>
      <c r="F15" s="308">
        <v>2242</v>
      </c>
      <c r="G15" s="308">
        <v>7564</v>
      </c>
      <c r="H15" s="308">
        <v>19641</v>
      </c>
      <c r="I15" s="308">
        <v>10721</v>
      </c>
      <c r="J15" s="308">
        <v>30362</v>
      </c>
      <c r="K15" s="308">
        <v>881</v>
      </c>
      <c r="L15" s="308">
        <v>1356</v>
      </c>
      <c r="M15" s="308">
        <v>2237</v>
      </c>
      <c r="N15" s="308">
        <v>2153</v>
      </c>
      <c r="O15" s="308">
        <v>1337</v>
      </c>
      <c r="P15" s="308">
        <v>3490</v>
      </c>
      <c r="Q15" s="308">
        <v>31315</v>
      </c>
      <c r="R15" s="308">
        <v>16904</v>
      </c>
      <c r="S15" s="308">
        <v>48219</v>
      </c>
      <c r="T15" s="308">
        <v>1015</v>
      </c>
      <c r="U15" s="308">
        <v>623</v>
      </c>
      <c r="V15" s="308">
        <v>1638</v>
      </c>
    </row>
    <row r="16" spans="1:22" ht="18.75" customHeight="1">
      <c r="A16" s="201" t="s">
        <v>11</v>
      </c>
      <c r="B16" s="308">
        <v>2128</v>
      </c>
      <c r="C16" s="308">
        <v>601</v>
      </c>
      <c r="D16" s="308">
        <v>2729</v>
      </c>
      <c r="E16" s="308">
        <v>4146</v>
      </c>
      <c r="F16" s="308">
        <v>3363</v>
      </c>
      <c r="G16" s="308">
        <v>7509</v>
      </c>
      <c r="H16" s="308">
        <v>18066</v>
      </c>
      <c r="I16" s="308">
        <v>13662</v>
      </c>
      <c r="J16" s="308">
        <v>31728</v>
      </c>
      <c r="K16" s="308">
        <v>974</v>
      </c>
      <c r="L16" s="308">
        <v>501</v>
      </c>
      <c r="M16" s="308">
        <v>1475</v>
      </c>
      <c r="N16" s="308">
        <v>607</v>
      </c>
      <c r="O16" s="308">
        <v>1570</v>
      </c>
      <c r="P16" s="308">
        <v>2177</v>
      </c>
      <c r="Q16" s="308">
        <v>25921</v>
      </c>
      <c r="R16" s="308">
        <v>19697</v>
      </c>
      <c r="S16" s="308">
        <v>45618</v>
      </c>
      <c r="T16" s="308">
        <v>152</v>
      </c>
      <c r="U16" s="308">
        <v>113</v>
      </c>
      <c r="V16" s="308">
        <v>265</v>
      </c>
    </row>
    <row r="17" spans="1:22" ht="18.75" customHeight="1">
      <c r="A17" s="201" t="s">
        <v>12</v>
      </c>
      <c r="B17" s="308">
        <v>925</v>
      </c>
      <c r="C17" s="308">
        <v>264</v>
      </c>
      <c r="D17" s="308">
        <v>1189</v>
      </c>
      <c r="E17" s="308">
        <v>1006</v>
      </c>
      <c r="F17" s="308">
        <v>463</v>
      </c>
      <c r="G17" s="308">
        <v>1469</v>
      </c>
      <c r="H17" s="308">
        <v>3645</v>
      </c>
      <c r="I17" s="308">
        <v>2490</v>
      </c>
      <c r="J17" s="308">
        <v>6135</v>
      </c>
      <c r="K17" s="308">
        <v>95</v>
      </c>
      <c r="L17" s="308">
        <v>321</v>
      </c>
      <c r="M17" s="308">
        <v>416</v>
      </c>
      <c r="N17" s="308">
        <v>296</v>
      </c>
      <c r="O17" s="308">
        <v>248</v>
      </c>
      <c r="P17" s="308">
        <v>544</v>
      </c>
      <c r="Q17" s="308">
        <v>5967</v>
      </c>
      <c r="R17" s="308">
        <v>3786</v>
      </c>
      <c r="S17" s="308">
        <v>9753</v>
      </c>
      <c r="T17" s="308">
        <v>56</v>
      </c>
      <c r="U17" s="308">
        <v>68</v>
      </c>
      <c r="V17" s="308">
        <v>124</v>
      </c>
    </row>
    <row r="18" spans="1:22" ht="18.75" customHeight="1">
      <c r="A18" s="201" t="s">
        <v>13</v>
      </c>
      <c r="B18" s="308">
        <v>545</v>
      </c>
      <c r="C18" s="308">
        <v>226</v>
      </c>
      <c r="D18" s="308">
        <v>771</v>
      </c>
      <c r="E18" s="308">
        <v>621</v>
      </c>
      <c r="F18" s="308">
        <v>553</v>
      </c>
      <c r="G18" s="308">
        <v>1174</v>
      </c>
      <c r="H18" s="308">
        <v>3340</v>
      </c>
      <c r="I18" s="308">
        <v>3171</v>
      </c>
      <c r="J18" s="308">
        <v>6511</v>
      </c>
      <c r="K18" s="308">
        <v>84</v>
      </c>
      <c r="L18" s="308">
        <v>83</v>
      </c>
      <c r="M18" s="308">
        <v>167</v>
      </c>
      <c r="N18" s="308">
        <v>1093</v>
      </c>
      <c r="O18" s="308">
        <v>655</v>
      </c>
      <c r="P18" s="308">
        <v>1748</v>
      </c>
      <c r="Q18" s="308">
        <v>5683</v>
      </c>
      <c r="R18" s="308">
        <v>4688</v>
      </c>
      <c r="S18" s="308">
        <v>10371</v>
      </c>
      <c r="T18" s="308">
        <v>43</v>
      </c>
      <c r="U18" s="308">
        <v>14</v>
      </c>
      <c r="V18" s="308">
        <v>57</v>
      </c>
    </row>
    <row r="19" spans="1:22" ht="18.75" customHeight="1">
      <c r="A19" s="201" t="s">
        <v>14</v>
      </c>
      <c r="B19" s="308">
        <v>521</v>
      </c>
      <c r="C19" s="308">
        <v>47</v>
      </c>
      <c r="D19" s="308">
        <v>568</v>
      </c>
      <c r="E19" s="308">
        <v>1114</v>
      </c>
      <c r="F19" s="308">
        <v>300</v>
      </c>
      <c r="G19" s="308">
        <v>1414</v>
      </c>
      <c r="H19" s="308">
        <v>4471</v>
      </c>
      <c r="I19" s="308">
        <v>1424</v>
      </c>
      <c r="J19" s="308">
        <v>5895</v>
      </c>
      <c r="K19" s="308">
        <v>80</v>
      </c>
      <c r="L19" s="308">
        <v>29</v>
      </c>
      <c r="M19" s="308">
        <v>109</v>
      </c>
      <c r="N19" s="308">
        <v>286</v>
      </c>
      <c r="O19" s="308">
        <v>221</v>
      </c>
      <c r="P19" s="308">
        <v>507</v>
      </c>
      <c r="Q19" s="308">
        <v>6472</v>
      </c>
      <c r="R19" s="308">
        <v>2021</v>
      </c>
      <c r="S19" s="308">
        <v>8493</v>
      </c>
      <c r="T19" s="308">
        <v>108</v>
      </c>
      <c r="U19" s="308">
        <v>39</v>
      </c>
      <c r="V19" s="308">
        <v>147</v>
      </c>
    </row>
    <row r="20" spans="1:22" ht="18.75" customHeight="1">
      <c r="A20" s="201" t="s">
        <v>15</v>
      </c>
      <c r="B20" s="308">
        <v>12024</v>
      </c>
      <c r="C20" s="308">
        <v>4346</v>
      </c>
      <c r="D20" s="308">
        <v>16370</v>
      </c>
      <c r="E20" s="308">
        <v>14063</v>
      </c>
      <c r="F20" s="308">
        <v>5236</v>
      </c>
      <c r="G20" s="308">
        <v>19299</v>
      </c>
      <c r="H20" s="308">
        <v>39239</v>
      </c>
      <c r="I20" s="308">
        <v>29742</v>
      </c>
      <c r="J20" s="308">
        <v>68981</v>
      </c>
      <c r="K20" s="308">
        <v>5520</v>
      </c>
      <c r="L20" s="308">
        <v>7131</v>
      </c>
      <c r="M20" s="308">
        <v>12651</v>
      </c>
      <c r="N20" s="308">
        <v>5706</v>
      </c>
      <c r="O20" s="308">
        <v>4636</v>
      </c>
      <c r="P20" s="308">
        <v>10342</v>
      </c>
      <c r="Q20" s="308">
        <v>76552</v>
      </c>
      <c r="R20" s="308">
        <v>51091</v>
      </c>
      <c r="S20" s="308">
        <v>127643</v>
      </c>
      <c r="T20" s="308">
        <v>852</v>
      </c>
      <c r="U20" s="308">
        <v>554</v>
      </c>
      <c r="V20" s="308">
        <v>1406</v>
      </c>
    </row>
    <row r="21" spans="1:22" ht="18.75" customHeight="1">
      <c r="A21" s="201" t="s">
        <v>16</v>
      </c>
      <c r="B21" s="308">
        <v>2407</v>
      </c>
      <c r="C21" s="308">
        <v>1433</v>
      </c>
      <c r="D21" s="308">
        <v>3840</v>
      </c>
      <c r="E21" s="308">
        <v>4435</v>
      </c>
      <c r="F21" s="308">
        <v>3880</v>
      </c>
      <c r="G21" s="308">
        <v>8315</v>
      </c>
      <c r="H21" s="308">
        <v>11394</v>
      </c>
      <c r="I21" s="308">
        <v>16411</v>
      </c>
      <c r="J21" s="308">
        <v>27805</v>
      </c>
      <c r="K21" s="308">
        <v>970</v>
      </c>
      <c r="L21" s="308">
        <v>2025</v>
      </c>
      <c r="M21" s="308">
        <v>2995</v>
      </c>
      <c r="N21" s="308">
        <v>886</v>
      </c>
      <c r="O21" s="308">
        <v>1994</v>
      </c>
      <c r="P21" s="308">
        <v>2880</v>
      </c>
      <c r="Q21" s="308">
        <v>20092</v>
      </c>
      <c r="R21" s="308">
        <v>25743</v>
      </c>
      <c r="S21" s="308">
        <v>45835</v>
      </c>
      <c r="T21" s="308">
        <v>58</v>
      </c>
      <c r="U21" s="308">
        <v>83</v>
      </c>
      <c r="V21" s="308">
        <v>141</v>
      </c>
    </row>
    <row r="22" spans="1:22" ht="18.75" customHeight="1">
      <c r="A22" s="201" t="s">
        <v>82</v>
      </c>
      <c r="B22" s="308">
        <v>2</v>
      </c>
      <c r="C22" s="308">
        <v>1</v>
      </c>
      <c r="D22" s="308">
        <v>3</v>
      </c>
      <c r="E22" s="308">
        <v>0</v>
      </c>
      <c r="F22" s="308">
        <v>0</v>
      </c>
      <c r="G22" s="308">
        <v>0</v>
      </c>
      <c r="H22" s="308">
        <v>14</v>
      </c>
      <c r="I22" s="308">
        <v>11</v>
      </c>
      <c r="J22" s="308">
        <v>25</v>
      </c>
      <c r="K22" s="308">
        <v>0</v>
      </c>
      <c r="L22" s="308">
        <v>0</v>
      </c>
      <c r="M22" s="308">
        <v>0</v>
      </c>
      <c r="N22" s="308">
        <v>19</v>
      </c>
      <c r="O22" s="308">
        <v>13</v>
      </c>
      <c r="P22" s="308">
        <v>32</v>
      </c>
      <c r="Q22" s="308">
        <v>35</v>
      </c>
      <c r="R22" s="308">
        <v>25</v>
      </c>
      <c r="S22" s="308">
        <v>60</v>
      </c>
      <c r="T22" s="308">
        <v>0</v>
      </c>
      <c r="U22" s="308">
        <v>0</v>
      </c>
      <c r="V22" s="308">
        <v>0</v>
      </c>
    </row>
    <row r="23" spans="1:22" ht="18.75" customHeight="1">
      <c r="A23" s="201" t="s">
        <v>17</v>
      </c>
      <c r="B23" s="308">
        <v>4201</v>
      </c>
      <c r="C23" s="308">
        <v>2097</v>
      </c>
      <c r="D23" s="308">
        <v>6298</v>
      </c>
      <c r="E23" s="308">
        <v>5041</v>
      </c>
      <c r="F23" s="308">
        <v>2267</v>
      </c>
      <c r="G23" s="308">
        <v>7308</v>
      </c>
      <c r="H23" s="308">
        <v>28970</v>
      </c>
      <c r="I23" s="308">
        <v>18713</v>
      </c>
      <c r="J23" s="308">
        <v>47683</v>
      </c>
      <c r="K23" s="308">
        <v>1185</v>
      </c>
      <c r="L23" s="308">
        <v>1435</v>
      </c>
      <c r="M23" s="308">
        <v>2620</v>
      </c>
      <c r="N23" s="308">
        <v>1286</v>
      </c>
      <c r="O23" s="308">
        <v>1028</v>
      </c>
      <c r="P23" s="308">
        <v>2314</v>
      </c>
      <c r="Q23" s="308">
        <v>40683</v>
      </c>
      <c r="R23" s="308">
        <v>25540</v>
      </c>
      <c r="S23" s="308">
        <v>66223</v>
      </c>
      <c r="T23" s="308">
        <v>275</v>
      </c>
      <c r="U23" s="308">
        <v>201</v>
      </c>
      <c r="V23" s="308">
        <v>476</v>
      </c>
    </row>
    <row r="24" spans="1:22" ht="18.75" customHeight="1">
      <c r="A24" s="201" t="s">
        <v>18</v>
      </c>
      <c r="B24" s="308">
        <v>9750</v>
      </c>
      <c r="C24" s="308">
        <v>3200</v>
      </c>
      <c r="D24" s="308">
        <v>12950</v>
      </c>
      <c r="E24" s="308">
        <v>13253</v>
      </c>
      <c r="F24" s="308">
        <v>5262</v>
      </c>
      <c r="G24" s="308">
        <v>18515</v>
      </c>
      <c r="H24" s="308">
        <v>60242</v>
      </c>
      <c r="I24" s="308">
        <v>37325</v>
      </c>
      <c r="J24" s="308">
        <v>97567</v>
      </c>
      <c r="K24" s="308">
        <v>2102</v>
      </c>
      <c r="L24" s="308">
        <v>1780</v>
      </c>
      <c r="M24" s="308">
        <v>3882</v>
      </c>
      <c r="N24" s="308">
        <v>6263</v>
      </c>
      <c r="O24" s="308">
        <v>5237</v>
      </c>
      <c r="P24" s="308">
        <v>11500</v>
      </c>
      <c r="Q24" s="308">
        <v>91610</v>
      </c>
      <c r="R24" s="308">
        <v>52804</v>
      </c>
      <c r="S24" s="308">
        <v>144414</v>
      </c>
      <c r="T24" s="308">
        <v>2920</v>
      </c>
      <c r="U24" s="308">
        <v>1752</v>
      </c>
      <c r="V24" s="308">
        <v>4672</v>
      </c>
    </row>
    <row r="25" spans="1:22" ht="18.75" customHeight="1">
      <c r="A25" s="201" t="s">
        <v>19</v>
      </c>
      <c r="B25" s="308">
        <v>276</v>
      </c>
      <c r="C25" s="308">
        <v>98</v>
      </c>
      <c r="D25" s="308">
        <v>374</v>
      </c>
      <c r="E25" s="308">
        <v>734</v>
      </c>
      <c r="F25" s="308">
        <v>463</v>
      </c>
      <c r="G25" s="308">
        <v>1197</v>
      </c>
      <c r="H25" s="308">
        <v>1250</v>
      </c>
      <c r="I25" s="308">
        <v>1074</v>
      </c>
      <c r="J25" s="308">
        <v>2324</v>
      </c>
      <c r="K25" s="308">
        <v>58</v>
      </c>
      <c r="L25" s="308">
        <v>69</v>
      </c>
      <c r="M25" s="308">
        <v>127</v>
      </c>
      <c r="N25" s="308">
        <v>195</v>
      </c>
      <c r="O25" s="308">
        <v>231</v>
      </c>
      <c r="P25" s="308">
        <v>426</v>
      </c>
      <c r="Q25" s="308">
        <v>2513</v>
      </c>
      <c r="R25" s="308">
        <v>1935</v>
      </c>
      <c r="S25" s="308">
        <v>4448</v>
      </c>
      <c r="T25" s="308">
        <v>7</v>
      </c>
      <c r="U25" s="308">
        <v>7</v>
      </c>
      <c r="V25" s="308">
        <v>14</v>
      </c>
    </row>
    <row r="26" spans="1:22" ht="18.75" customHeight="1">
      <c r="A26" s="201" t="s">
        <v>20</v>
      </c>
      <c r="B26" s="308">
        <v>98</v>
      </c>
      <c r="C26" s="308">
        <v>58</v>
      </c>
      <c r="D26" s="308">
        <v>156</v>
      </c>
      <c r="E26" s="308">
        <v>266</v>
      </c>
      <c r="F26" s="308">
        <v>239</v>
      </c>
      <c r="G26" s="308">
        <v>505</v>
      </c>
      <c r="H26" s="308">
        <v>1032</v>
      </c>
      <c r="I26" s="308">
        <v>1534</v>
      </c>
      <c r="J26" s="308">
        <v>2566</v>
      </c>
      <c r="K26" s="308">
        <v>9</v>
      </c>
      <c r="L26" s="308">
        <v>99</v>
      </c>
      <c r="M26" s="308">
        <v>108</v>
      </c>
      <c r="N26" s="308">
        <v>39</v>
      </c>
      <c r="O26" s="308">
        <v>60</v>
      </c>
      <c r="P26" s="308">
        <v>99</v>
      </c>
      <c r="Q26" s="308">
        <v>1444</v>
      </c>
      <c r="R26" s="308">
        <v>1990</v>
      </c>
      <c r="S26" s="308">
        <v>3434</v>
      </c>
      <c r="T26" s="308">
        <v>3</v>
      </c>
      <c r="U26" s="308">
        <v>1</v>
      </c>
      <c r="V26" s="308">
        <v>4</v>
      </c>
    </row>
    <row r="27" spans="1:22" ht="18.75" customHeight="1">
      <c r="A27" s="201" t="s">
        <v>21</v>
      </c>
      <c r="B27" s="308">
        <v>77</v>
      </c>
      <c r="C27" s="308">
        <v>15</v>
      </c>
      <c r="D27" s="308">
        <v>92</v>
      </c>
      <c r="E27" s="308">
        <v>293</v>
      </c>
      <c r="F27" s="308">
        <v>173</v>
      </c>
      <c r="G27" s="308">
        <v>466</v>
      </c>
      <c r="H27" s="308">
        <v>317</v>
      </c>
      <c r="I27" s="308">
        <v>258</v>
      </c>
      <c r="J27" s="308">
        <v>575</v>
      </c>
      <c r="K27" s="308">
        <v>17</v>
      </c>
      <c r="L27" s="308">
        <v>92</v>
      </c>
      <c r="M27" s="308">
        <v>109</v>
      </c>
      <c r="N27" s="308">
        <v>137</v>
      </c>
      <c r="O27" s="308">
        <v>126</v>
      </c>
      <c r="P27" s="308">
        <v>263</v>
      </c>
      <c r="Q27" s="308">
        <v>841</v>
      </c>
      <c r="R27" s="308">
        <v>664</v>
      </c>
      <c r="S27" s="308">
        <v>1505</v>
      </c>
      <c r="T27" s="308">
        <v>1</v>
      </c>
      <c r="U27" s="308">
        <v>4</v>
      </c>
      <c r="V27" s="308">
        <v>5</v>
      </c>
    </row>
    <row r="28" spans="1:22" ht="18.75" customHeight="1">
      <c r="A28" s="201" t="s">
        <v>22</v>
      </c>
      <c r="B28" s="308">
        <v>80</v>
      </c>
      <c r="C28" s="308">
        <v>20</v>
      </c>
      <c r="D28" s="308">
        <v>100</v>
      </c>
      <c r="E28" s="308">
        <v>181</v>
      </c>
      <c r="F28" s="308">
        <v>118</v>
      </c>
      <c r="G28" s="308">
        <v>299</v>
      </c>
      <c r="H28" s="308">
        <v>627</v>
      </c>
      <c r="I28" s="308">
        <v>708</v>
      </c>
      <c r="J28" s="308">
        <v>1335</v>
      </c>
      <c r="K28" s="308">
        <v>20</v>
      </c>
      <c r="L28" s="308">
        <v>24</v>
      </c>
      <c r="M28" s="308">
        <v>44</v>
      </c>
      <c r="N28" s="308">
        <v>32</v>
      </c>
      <c r="O28" s="308">
        <v>19</v>
      </c>
      <c r="P28" s="308">
        <v>51</v>
      </c>
      <c r="Q28" s="308">
        <v>940</v>
      </c>
      <c r="R28" s="308">
        <v>889</v>
      </c>
      <c r="S28" s="308">
        <v>1829</v>
      </c>
      <c r="T28" s="308">
        <v>16</v>
      </c>
      <c r="U28" s="308">
        <v>9</v>
      </c>
      <c r="V28" s="308">
        <v>25</v>
      </c>
    </row>
    <row r="29" spans="1:22" ht="18.75" customHeight="1">
      <c r="A29" s="201" t="s">
        <v>23</v>
      </c>
      <c r="B29" s="308">
        <v>2235</v>
      </c>
      <c r="C29" s="308">
        <v>461</v>
      </c>
      <c r="D29" s="308">
        <v>2696</v>
      </c>
      <c r="E29" s="308">
        <v>4035</v>
      </c>
      <c r="F29" s="308">
        <v>1311</v>
      </c>
      <c r="G29" s="308">
        <v>5346</v>
      </c>
      <c r="H29" s="308">
        <v>19870</v>
      </c>
      <c r="I29" s="308">
        <v>8879</v>
      </c>
      <c r="J29" s="308">
        <v>28749</v>
      </c>
      <c r="K29" s="308">
        <v>1311</v>
      </c>
      <c r="L29" s="308">
        <v>514</v>
      </c>
      <c r="M29" s="308">
        <v>1825</v>
      </c>
      <c r="N29" s="308">
        <v>732</v>
      </c>
      <c r="O29" s="308">
        <v>525</v>
      </c>
      <c r="P29" s="308">
        <v>1257</v>
      </c>
      <c r="Q29" s="308">
        <v>28183</v>
      </c>
      <c r="R29" s="308">
        <v>11690</v>
      </c>
      <c r="S29" s="308">
        <v>39873</v>
      </c>
      <c r="T29" s="308">
        <v>199</v>
      </c>
      <c r="U29" s="308">
        <v>42</v>
      </c>
      <c r="V29" s="308">
        <v>241</v>
      </c>
    </row>
    <row r="30" spans="1:22" ht="18.75" customHeight="1">
      <c r="A30" s="201" t="s">
        <v>24</v>
      </c>
      <c r="B30" s="308">
        <v>554</v>
      </c>
      <c r="C30" s="308">
        <v>238</v>
      </c>
      <c r="D30" s="308">
        <v>792</v>
      </c>
      <c r="E30" s="308">
        <v>563</v>
      </c>
      <c r="F30" s="308">
        <v>238</v>
      </c>
      <c r="G30" s="308">
        <v>801</v>
      </c>
      <c r="H30" s="308">
        <v>1714</v>
      </c>
      <c r="I30" s="308">
        <v>1310</v>
      </c>
      <c r="J30" s="308">
        <v>3024</v>
      </c>
      <c r="K30" s="308">
        <v>89</v>
      </c>
      <c r="L30" s="308">
        <v>188</v>
      </c>
      <c r="M30" s="308">
        <v>277</v>
      </c>
      <c r="N30" s="308">
        <v>122</v>
      </c>
      <c r="O30" s="308">
        <v>97</v>
      </c>
      <c r="P30" s="308">
        <v>219</v>
      </c>
      <c r="Q30" s="308">
        <v>3042</v>
      </c>
      <c r="R30" s="308">
        <v>2071</v>
      </c>
      <c r="S30" s="308">
        <v>5113</v>
      </c>
      <c r="T30" s="308">
        <v>6</v>
      </c>
      <c r="U30" s="308">
        <v>2</v>
      </c>
      <c r="V30" s="308">
        <v>8</v>
      </c>
    </row>
    <row r="31" spans="1:22" ht="18.75" customHeight="1">
      <c r="A31" s="201" t="s">
        <v>25</v>
      </c>
      <c r="B31" s="308">
        <v>1752</v>
      </c>
      <c r="C31" s="308">
        <v>725</v>
      </c>
      <c r="D31" s="308">
        <v>2477</v>
      </c>
      <c r="E31" s="308">
        <v>3734</v>
      </c>
      <c r="F31" s="308">
        <v>3950</v>
      </c>
      <c r="G31" s="308">
        <v>7684</v>
      </c>
      <c r="H31" s="308">
        <v>13979</v>
      </c>
      <c r="I31" s="308">
        <v>16134</v>
      </c>
      <c r="J31" s="308">
        <v>30113</v>
      </c>
      <c r="K31" s="308">
        <v>501</v>
      </c>
      <c r="L31" s="308">
        <v>1248</v>
      </c>
      <c r="M31" s="308">
        <v>1749</v>
      </c>
      <c r="N31" s="308">
        <v>892</v>
      </c>
      <c r="O31" s="308">
        <v>2091</v>
      </c>
      <c r="P31" s="308">
        <v>2983</v>
      </c>
      <c r="Q31" s="308">
        <v>20858</v>
      </c>
      <c r="R31" s="308">
        <v>24148</v>
      </c>
      <c r="S31" s="308">
        <v>45006</v>
      </c>
      <c r="T31" s="308">
        <v>103</v>
      </c>
      <c r="U31" s="308">
        <v>215</v>
      </c>
      <c r="V31" s="308">
        <v>318</v>
      </c>
    </row>
    <row r="32" spans="1:22" ht="18.75" customHeight="1">
      <c r="A32" s="201" t="s">
        <v>26</v>
      </c>
      <c r="B32" s="308">
        <v>2844</v>
      </c>
      <c r="C32" s="308">
        <v>896</v>
      </c>
      <c r="D32" s="308">
        <v>3740</v>
      </c>
      <c r="E32" s="308">
        <v>4526</v>
      </c>
      <c r="F32" s="308">
        <v>1936</v>
      </c>
      <c r="G32" s="308">
        <v>6462</v>
      </c>
      <c r="H32" s="308">
        <v>39028</v>
      </c>
      <c r="I32" s="308">
        <v>23145</v>
      </c>
      <c r="J32" s="308">
        <v>62173</v>
      </c>
      <c r="K32" s="308">
        <v>427</v>
      </c>
      <c r="L32" s="308">
        <v>148</v>
      </c>
      <c r="M32" s="308">
        <v>575</v>
      </c>
      <c r="N32" s="308">
        <v>588</v>
      </c>
      <c r="O32" s="308">
        <v>505</v>
      </c>
      <c r="P32" s="308">
        <v>1093</v>
      </c>
      <c r="Q32" s="308">
        <v>47413</v>
      </c>
      <c r="R32" s="308">
        <v>26630</v>
      </c>
      <c r="S32" s="308">
        <v>74043</v>
      </c>
      <c r="T32" s="308">
        <v>151</v>
      </c>
      <c r="U32" s="308">
        <v>94</v>
      </c>
      <c r="V32" s="308">
        <v>245</v>
      </c>
    </row>
    <row r="33" spans="1:22" ht="18.75" customHeight="1">
      <c r="A33" s="201" t="s">
        <v>27</v>
      </c>
      <c r="B33" s="308">
        <v>74</v>
      </c>
      <c r="C33" s="308">
        <v>15</v>
      </c>
      <c r="D33" s="308">
        <v>89</v>
      </c>
      <c r="E33" s="308">
        <v>103</v>
      </c>
      <c r="F33" s="308">
        <v>38</v>
      </c>
      <c r="G33" s="308">
        <v>141</v>
      </c>
      <c r="H33" s="308">
        <v>458</v>
      </c>
      <c r="I33" s="308">
        <v>326</v>
      </c>
      <c r="J33" s="308">
        <v>784</v>
      </c>
      <c r="K33" s="308">
        <v>66</v>
      </c>
      <c r="L33" s="308">
        <v>97</v>
      </c>
      <c r="M33" s="308">
        <v>163</v>
      </c>
      <c r="N33" s="308">
        <v>98</v>
      </c>
      <c r="O33" s="308">
        <v>73</v>
      </c>
      <c r="P33" s="308">
        <v>171</v>
      </c>
      <c r="Q33" s="308">
        <v>799</v>
      </c>
      <c r="R33" s="308">
        <v>549</v>
      </c>
      <c r="S33" s="308">
        <v>1348</v>
      </c>
      <c r="T33" s="308">
        <v>6</v>
      </c>
      <c r="U33" s="308">
        <v>15</v>
      </c>
      <c r="V33" s="308">
        <v>21</v>
      </c>
    </row>
    <row r="34" spans="1:22" ht="18.75" customHeight="1">
      <c r="A34" s="201" t="s">
        <v>28</v>
      </c>
      <c r="B34" s="308">
        <v>11988</v>
      </c>
      <c r="C34" s="308">
        <v>4694</v>
      </c>
      <c r="D34" s="308">
        <v>16682</v>
      </c>
      <c r="E34" s="308">
        <v>11417</v>
      </c>
      <c r="F34" s="308">
        <v>7815</v>
      </c>
      <c r="G34" s="308">
        <v>19232</v>
      </c>
      <c r="H34" s="308">
        <v>71489</v>
      </c>
      <c r="I34" s="308">
        <v>64845</v>
      </c>
      <c r="J34" s="308">
        <v>136334</v>
      </c>
      <c r="K34" s="308">
        <v>2515</v>
      </c>
      <c r="L34" s="308">
        <v>4423</v>
      </c>
      <c r="M34" s="308">
        <v>6938</v>
      </c>
      <c r="N34" s="308">
        <v>1957</v>
      </c>
      <c r="O34" s="308">
        <v>2387</v>
      </c>
      <c r="P34" s="308">
        <v>4344</v>
      </c>
      <c r="Q34" s="308">
        <v>99366</v>
      </c>
      <c r="R34" s="308">
        <v>84164</v>
      </c>
      <c r="S34" s="308">
        <v>183530</v>
      </c>
      <c r="T34" s="308">
        <v>251</v>
      </c>
      <c r="U34" s="308">
        <v>135</v>
      </c>
      <c r="V34" s="308">
        <v>386</v>
      </c>
    </row>
    <row r="35" spans="1:22" ht="18.75" customHeight="1">
      <c r="A35" s="309" t="s">
        <v>29</v>
      </c>
      <c r="B35" s="308">
        <v>5632</v>
      </c>
      <c r="C35" s="308">
        <v>1641</v>
      </c>
      <c r="D35" s="308">
        <v>7273</v>
      </c>
      <c r="E35" s="308">
        <v>7514</v>
      </c>
      <c r="F35" s="308">
        <v>3475</v>
      </c>
      <c r="G35" s="308">
        <v>10989</v>
      </c>
      <c r="H35" s="308">
        <v>35972</v>
      </c>
      <c r="I35" s="308">
        <v>23504</v>
      </c>
      <c r="J35" s="308">
        <v>59476</v>
      </c>
      <c r="K35" s="308">
        <v>487</v>
      </c>
      <c r="L35" s="308">
        <v>1992</v>
      </c>
      <c r="M35" s="308">
        <v>2479</v>
      </c>
      <c r="N35" s="308">
        <v>1664</v>
      </c>
      <c r="O35" s="308">
        <v>1332</v>
      </c>
      <c r="P35" s="308">
        <v>2996</v>
      </c>
      <c r="Q35" s="308">
        <v>51269</v>
      </c>
      <c r="R35" s="308">
        <v>31944</v>
      </c>
      <c r="S35" s="308">
        <v>83213</v>
      </c>
      <c r="T35" s="308">
        <v>195</v>
      </c>
      <c r="U35" s="308">
        <v>70</v>
      </c>
      <c r="V35" s="308">
        <v>265</v>
      </c>
    </row>
    <row r="36" spans="1:22" ht="18.75" customHeight="1">
      <c r="A36" s="201" t="s">
        <v>30</v>
      </c>
      <c r="B36" s="308">
        <v>136</v>
      </c>
      <c r="C36" s="308">
        <v>28</v>
      </c>
      <c r="D36" s="308">
        <v>164</v>
      </c>
      <c r="E36" s="308">
        <v>201</v>
      </c>
      <c r="F36" s="308">
        <v>82</v>
      </c>
      <c r="G36" s="308">
        <v>283</v>
      </c>
      <c r="H36" s="308">
        <v>789</v>
      </c>
      <c r="I36" s="308">
        <v>399</v>
      </c>
      <c r="J36" s="308">
        <v>1188</v>
      </c>
      <c r="K36" s="308">
        <v>235</v>
      </c>
      <c r="L36" s="308">
        <v>196</v>
      </c>
      <c r="M36" s="308">
        <v>431</v>
      </c>
      <c r="N36" s="308">
        <v>82</v>
      </c>
      <c r="O36" s="308">
        <v>67</v>
      </c>
      <c r="P36" s="308">
        <v>149</v>
      </c>
      <c r="Q36" s="308">
        <v>1443</v>
      </c>
      <c r="R36" s="308">
        <v>772</v>
      </c>
      <c r="S36" s="308">
        <v>2215</v>
      </c>
      <c r="T36" s="308">
        <v>74</v>
      </c>
      <c r="U36" s="308">
        <v>47</v>
      </c>
      <c r="V36" s="308">
        <v>121</v>
      </c>
    </row>
    <row r="37" spans="1:22" ht="18.75" customHeight="1">
      <c r="A37" s="201" t="s">
        <v>31</v>
      </c>
      <c r="B37" s="308">
        <v>9362</v>
      </c>
      <c r="C37" s="308">
        <v>4116</v>
      </c>
      <c r="D37" s="308">
        <v>13478</v>
      </c>
      <c r="E37" s="308">
        <v>11300</v>
      </c>
      <c r="F37" s="308">
        <v>4876</v>
      </c>
      <c r="G37" s="308">
        <v>16176</v>
      </c>
      <c r="H37" s="308">
        <v>58721</v>
      </c>
      <c r="I37" s="308">
        <v>27413</v>
      </c>
      <c r="J37" s="308">
        <v>86134</v>
      </c>
      <c r="K37" s="308">
        <v>1580</v>
      </c>
      <c r="L37" s="308">
        <v>1358</v>
      </c>
      <c r="M37" s="308">
        <v>2938</v>
      </c>
      <c r="N37" s="308">
        <v>4446</v>
      </c>
      <c r="O37" s="308">
        <v>2593</v>
      </c>
      <c r="P37" s="308">
        <v>7039</v>
      </c>
      <c r="Q37" s="308">
        <v>85409</v>
      </c>
      <c r="R37" s="308">
        <v>40356</v>
      </c>
      <c r="S37" s="308">
        <v>125765</v>
      </c>
      <c r="T37" s="308">
        <v>297</v>
      </c>
      <c r="U37" s="308">
        <v>127</v>
      </c>
      <c r="V37" s="308">
        <v>424</v>
      </c>
    </row>
    <row r="38" spans="1:22" ht="18.75" customHeight="1">
      <c r="A38" s="201" t="s">
        <v>32</v>
      </c>
      <c r="B38" s="308">
        <v>1085</v>
      </c>
      <c r="C38" s="308">
        <v>243</v>
      </c>
      <c r="D38" s="308">
        <v>1328</v>
      </c>
      <c r="E38" s="308">
        <v>1285</v>
      </c>
      <c r="F38" s="308">
        <v>728</v>
      </c>
      <c r="G38" s="308">
        <v>2013</v>
      </c>
      <c r="H38" s="308">
        <v>5754</v>
      </c>
      <c r="I38" s="308">
        <v>3024</v>
      </c>
      <c r="J38" s="308">
        <v>8778</v>
      </c>
      <c r="K38" s="308">
        <v>303</v>
      </c>
      <c r="L38" s="308">
        <v>319</v>
      </c>
      <c r="M38" s="308">
        <v>622</v>
      </c>
      <c r="N38" s="308">
        <v>807</v>
      </c>
      <c r="O38" s="308">
        <v>530</v>
      </c>
      <c r="P38" s="308">
        <v>1337</v>
      </c>
      <c r="Q38" s="308">
        <v>9234</v>
      </c>
      <c r="R38" s="308">
        <v>4844</v>
      </c>
      <c r="S38" s="308">
        <v>14078</v>
      </c>
      <c r="T38" s="308">
        <v>52</v>
      </c>
      <c r="U38" s="308">
        <v>35</v>
      </c>
      <c r="V38" s="308">
        <v>87</v>
      </c>
    </row>
    <row r="39" spans="1:22" ht="18.75" customHeight="1">
      <c r="A39" s="201" t="s">
        <v>33</v>
      </c>
      <c r="B39" s="308">
        <v>3604</v>
      </c>
      <c r="C39" s="308">
        <v>674</v>
      </c>
      <c r="D39" s="308">
        <v>4278</v>
      </c>
      <c r="E39" s="308">
        <v>4088</v>
      </c>
      <c r="F39" s="308">
        <v>1989</v>
      </c>
      <c r="G39" s="308">
        <v>6077</v>
      </c>
      <c r="H39" s="308">
        <v>13969</v>
      </c>
      <c r="I39" s="308">
        <v>6289</v>
      </c>
      <c r="J39" s="308">
        <v>20258</v>
      </c>
      <c r="K39" s="308">
        <v>1411</v>
      </c>
      <c r="L39" s="308">
        <v>800</v>
      </c>
      <c r="M39" s="308">
        <v>2211</v>
      </c>
      <c r="N39" s="308">
        <v>5991</v>
      </c>
      <c r="O39" s="308">
        <v>4440</v>
      </c>
      <c r="P39" s="308">
        <v>10431</v>
      </c>
      <c r="Q39" s="308">
        <v>29063</v>
      </c>
      <c r="R39" s="308">
        <v>14192</v>
      </c>
      <c r="S39" s="308">
        <v>43255</v>
      </c>
      <c r="T39" s="308">
        <v>1168</v>
      </c>
      <c r="U39" s="308">
        <v>838</v>
      </c>
      <c r="V39" s="308">
        <v>2006</v>
      </c>
    </row>
    <row r="40" spans="1:22" s="205" customFormat="1" ht="18.75" customHeight="1">
      <c r="A40" s="197" t="s">
        <v>49</v>
      </c>
      <c r="B40" s="203">
        <f>SUM(B4:B39)</f>
        <v>88543</v>
      </c>
      <c r="C40" s="203">
        <f t="shared" ref="C40:R40" si="0">SUM(C4:C39)</f>
        <v>31613</v>
      </c>
      <c r="D40" s="203">
        <f t="shared" si="0"/>
        <v>120156</v>
      </c>
      <c r="E40" s="203">
        <f t="shared" si="0"/>
        <v>116817</v>
      </c>
      <c r="F40" s="203">
        <f t="shared" si="0"/>
        <v>59585</v>
      </c>
      <c r="G40" s="203">
        <f t="shared" si="0"/>
        <v>176402</v>
      </c>
      <c r="H40" s="203">
        <f t="shared" si="0"/>
        <v>526755</v>
      </c>
      <c r="I40" s="203">
        <f t="shared" si="0"/>
        <v>350801</v>
      </c>
      <c r="J40" s="203">
        <f t="shared" si="0"/>
        <v>877556</v>
      </c>
      <c r="K40" s="203">
        <f t="shared" si="0"/>
        <v>23046</v>
      </c>
      <c r="L40" s="203">
        <f t="shared" si="0"/>
        <v>31562</v>
      </c>
      <c r="M40" s="203">
        <f t="shared" si="0"/>
        <v>54608</v>
      </c>
      <c r="N40" s="203">
        <f t="shared" si="0"/>
        <v>42465</v>
      </c>
      <c r="O40" s="203">
        <f t="shared" si="0"/>
        <v>37384</v>
      </c>
      <c r="P40" s="203">
        <f t="shared" si="0"/>
        <v>79849</v>
      </c>
      <c r="Q40" s="203">
        <f t="shared" si="0"/>
        <v>797626</v>
      </c>
      <c r="R40" s="203">
        <f t="shared" si="0"/>
        <v>510945</v>
      </c>
      <c r="S40" s="203">
        <f>Q40+R40</f>
        <v>1308571</v>
      </c>
      <c r="T40" s="310">
        <f>SUM(T4:T39)</f>
        <v>9416</v>
      </c>
      <c r="U40" s="310">
        <f t="shared" ref="U40" si="1">SUM(U4:U39)</f>
        <v>5850</v>
      </c>
      <c r="V40" s="310">
        <f>T40+U40</f>
        <v>15266</v>
      </c>
    </row>
  </sheetData>
  <mergeCells count="9">
    <mergeCell ref="N2:P2"/>
    <mergeCell ref="Q2:S2"/>
    <mergeCell ref="T2:V2"/>
    <mergeCell ref="B1:G1"/>
    <mergeCell ref="A2:A3"/>
    <mergeCell ref="B2:D2"/>
    <mergeCell ref="E2:G2"/>
    <mergeCell ref="H2:J2"/>
    <mergeCell ref="K2:M2"/>
  </mergeCells>
  <printOptions horizontalCentered="1"/>
  <pageMargins left="0.59055118110236227" right="0.19685039370078741" top="0.43307086614173229" bottom="0.47244094488188981" header="0.23622047244094491" footer="0.23622047244094491"/>
  <pageSetup paperSize="9" scale="89" firstPageNumber="70" pageOrder="overThenDown" orientation="portrait" useFirstPageNumber="1" horizontalDpi="4294967294" verticalDpi="4294967294" r:id="rId1"/>
  <headerFooter alignWithMargins="0">
    <oddFooter>&amp;L&amp;"Arial,Italic"&amp;9AISHE 2012-13&amp;CT-&amp;P</oddFooter>
  </headerFooter>
  <colBreaks count="2" manualBreakCount="2">
    <brk id="7" max="38" man="1"/>
    <brk id="13" max="38" man="1"/>
  </col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V42"/>
  <sheetViews>
    <sheetView view="pageBreakPreview" zoomScaleSheetLayoutView="100" workbookViewId="0">
      <selection activeCell="A41" sqref="A41:XFD41"/>
    </sheetView>
  </sheetViews>
  <sheetFormatPr defaultRowHeight="14.25"/>
  <cols>
    <col min="1" max="1" width="20" style="199" customWidth="1"/>
    <col min="2" max="7" width="10.5703125" style="199" customWidth="1"/>
    <col min="8" max="13" width="10.7109375" style="199" customWidth="1"/>
    <col min="14" max="15" width="7.5703125" style="199" customWidth="1"/>
    <col min="16" max="16" width="7.42578125" style="199" customWidth="1"/>
    <col min="17" max="18" width="8.7109375" style="199" customWidth="1"/>
    <col min="19" max="19" width="10" style="199" customWidth="1"/>
    <col min="20" max="20" width="7.85546875" style="199" customWidth="1"/>
    <col min="21" max="21" width="9.140625" style="199" customWidth="1"/>
    <col min="22" max="22" width="9.42578125" style="199" customWidth="1"/>
    <col min="23" max="16384" width="9.140625" style="312"/>
  </cols>
  <sheetData>
    <row r="1" spans="1:22" s="311" customFormat="1" ht="33" customHeight="1">
      <c r="A1" s="69" t="s">
        <v>1321</v>
      </c>
      <c r="B1" s="234" t="s">
        <v>1322</v>
      </c>
      <c r="C1" s="234"/>
      <c r="D1" s="234"/>
      <c r="E1" s="234"/>
      <c r="F1" s="234"/>
      <c r="G1" s="234"/>
      <c r="H1" s="234" t="str">
        <f>B1</f>
        <v>Post-Wise Number  of Teachers in Universities &amp; its Colleges</v>
      </c>
      <c r="I1" s="234"/>
      <c r="J1" s="234"/>
      <c r="K1" s="305"/>
      <c r="L1" s="234"/>
      <c r="M1" s="234"/>
      <c r="N1" s="234" t="str">
        <f>H1</f>
        <v>Post-Wise Number  of Teachers in Universities &amp; its Colleges</v>
      </c>
      <c r="O1" s="234"/>
      <c r="P1" s="234"/>
      <c r="Q1" s="234"/>
      <c r="R1" s="234"/>
      <c r="S1" s="234"/>
      <c r="T1" s="306"/>
      <c r="U1" s="196"/>
      <c r="V1" s="196"/>
    </row>
    <row r="2" spans="1:22" ht="31.5" customHeight="1">
      <c r="A2" s="489" t="s">
        <v>36</v>
      </c>
      <c r="B2" s="481" t="s">
        <v>1315</v>
      </c>
      <c r="C2" s="481"/>
      <c r="D2" s="481"/>
      <c r="E2" s="481" t="s">
        <v>1316</v>
      </c>
      <c r="F2" s="482"/>
      <c r="G2" s="482"/>
      <c r="H2" s="481" t="s">
        <v>1317</v>
      </c>
      <c r="I2" s="482"/>
      <c r="J2" s="482"/>
      <c r="K2" s="481" t="s">
        <v>1318</v>
      </c>
      <c r="L2" s="482"/>
      <c r="M2" s="482"/>
      <c r="N2" s="481" t="s">
        <v>1319</v>
      </c>
      <c r="O2" s="482"/>
      <c r="P2" s="482"/>
      <c r="Q2" s="483" t="s">
        <v>48</v>
      </c>
      <c r="R2" s="484"/>
      <c r="S2" s="485"/>
      <c r="T2" s="486" t="s">
        <v>1320</v>
      </c>
      <c r="U2" s="487"/>
      <c r="V2" s="487"/>
    </row>
    <row r="3" spans="1:22" ht="19.5" customHeight="1">
      <c r="A3" s="490"/>
      <c r="B3" s="200" t="s">
        <v>117</v>
      </c>
      <c r="C3" s="200" t="s">
        <v>118</v>
      </c>
      <c r="D3" s="200" t="s">
        <v>104</v>
      </c>
      <c r="E3" s="200" t="s">
        <v>117</v>
      </c>
      <c r="F3" s="200" t="s">
        <v>118</v>
      </c>
      <c r="G3" s="200" t="s">
        <v>104</v>
      </c>
      <c r="H3" s="200" t="s">
        <v>117</v>
      </c>
      <c r="I3" s="200" t="s">
        <v>118</v>
      </c>
      <c r="J3" s="200" t="s">
        <v>104</v>
      </c>
      <c r="K3" s="200" t="s">
        <v>117</v>
      </c>
      <c r="L3" s="200" t="s">
        <v>118</v>
      </c>
      <c r="M3" s="200" t="s">
        <v>104</v>
      </c>
      <c r="N3" s="200" t="s">
        <v>117</v>
      </c>
      <c r="O3" s="200" t="s">
        <v>118</v>
      </c>
      <c r="P3" s="200" t="s">
        <v>104</v>
      </c>
      <c r="Q3" s="200" t="s">
        <v>117</v>
      </c>
      <c r="R3" s="200" t="s">
        <v>118</v>
      </c>
      <c r="S3" s="200" t="s">
        <v>104</v>
      </c>
      <c r="T3" s="307" t="s">
        <v>117</v>
      </c>
      <c r="U3" s="307" t="s">
        <v>118</v>
      </c>
      <c r="V3" s="307" t="s">
        <v>104</v>
      </c>
    </row>
    <row r="4" spans="1:22" ht="30" customHeight="1">
      <c r="A4" s="201" t="s">
        <v>0</v>
      </c>
      <c r="B4" s="308">
        <v>9</v>
      </c>
      <c r="C4" s="308">
        <v>0</v>
      </c>
      <c r="D4" s="308">
        <v>9</v>
      </c>
      <c r="E4" s="308">
        <v>33</v>
      </c>
      <c r="F4" s="308">
        <v>5</v>
      </c>
      <c r="G4" s="308">
        <v>38</v>
      </c>
      <c r="H4" s="308">
        <v>72</v>
      </c>
      <c r="I4" s="308">
        <v>30</v>
      </c>
      <c r="J4" s="308">
        <v>102</v>
      </c>
      <c r="K4" s="308">
        <v>0</v>
      </c>
      <c r="L4" s="308">
        <v>0</v>
      </c>
      <c r="M4" s="308">
        <v>0</v>
      </c>
      <c r="N4" s="308">
        <v>13</v>
      </c>
      <c r="O4" s="308">
        <v>13</v>
      </c>
      <c r="P4" s="308">
        <v>26</v>
      </c>
      <c r="Q4" s="308">
        <v>127</v>
      </c>
      <c r="R4" s="308">
        <v>48</v>
      </c>
      <c r="S4" s="308">
        <v>175</v>
      </c>
      <c r="T4" s="308">
        <v>4</v>
      </c>
      <c r="U4" s="308">
        <v>17</v>
      </c>
      <c r="V4" s="308">
        <v>21</v>
      </c>
    </row>
    <row r="5" spans="1:22" ht="20.25" customHeight="1">
      <c r="A5" s="201" t="s">
        <v>1</v>
      </c>
      <c r="B5" s="308">
        <v>5435</v>
      </c>
      <c r="C5" s="308">
        <v>1287</v>
      </c>
      <c r="D5" s="308">
        <v>6722</v>
      </c>
      <c r="E5" s="308">
        <v>6282</v>
      </c>
      <c r="F5" s="308">
        <v>2236</v>
      </c>
      <c r="G5" s="308">
        <v>8518</v>
      </c>
      <c r="H5" s="308">
        <v>38830</v>
      </c>
      <c r="I5" s="308">
        <v>19825</v>
      </c>
      <c r="J5" s="308">
        <v>58655</v>
      </c>
      <c r="K5" s="308">
        <v>746</v>
      </c>
      <c r="L5" s="308">
        <v>1446</v>
      </c>
      <c r="M5" s="308">
        <v>2192</v>
      </c>
      <c r="N5" s="308">
        <v>2342</v>
      </c>
      <c r="O5" s="308">
        <v>1481</v>
      </c>
      <c r="P5" s="308">
        <v>3823</v>
      </c>
      <c r="Q5" s="308">
        <v>53635</v>
      </c>
      <c r="R5" s="308">
        <v>26275</v>
      </c>
      <c r="S5" s="308">
        <v>79910</v>
      </c>
      <c r="T5" s="308">
        <v>175</v>
      </c>
      <c r="U5" s="308">
        <v>61</v>
      </c>
      <c r="V5" s="308">
        <v>236</v>
      </c>
    </row>
    <row r="6" spans="1:22" ht="20.25" customHeight="1">
      <c r="A6" s="201" t="s">
        <v>2</v>
      </c>
      <c r="B6" s="308">
        <v>53</v>
      </c>
      <c r="C6" s="308">
        <v>4</v>
      </c>
      <c r="D6" s="308">
        <v>57</v>
      </c>
      <c r="E6" s="308">
        <v>214</v>
      </c>
      <c r="F6" s="308">
        <v>32</v>
      </c>
      <c r="G6" s="308">
        <v>246</v>
      </c>
      <c r="H6" s="308">
        <v>346</v>
      </c>
      <c r="I6" s="308">
        <v>211</v>
      </c>
      <c r="J6" s="308">
        <v>557</v>
      </c>
      <c r="K6" s="308">
        <v>5</v>
      </c>
      <c r="L6" s="308">
        <v>0</v>
      </c>
      <c r="M6" s="308">
        <v>5</v>
      </c>
      <c r="N6" s="308">
        <v>11</v>
      </c>
      <c r="O6" s="308">
        <v>11</v>
      </c>
      <c r="P6" s="308">
        <v>22</v>
      </c>
      <c r="Q6" s="308">
        <v>629</v>
      </c>
      <c r="R6" s="308">
        <v>258</v>
      </c>
      <c r="S6" s="308">
        <v>887</v>
      </c>
      <c r="T6" s="308">
        <v>0</v>
      </c>
      <c r="U6" s="308">
        <v>0</v>
      </c>
      <c r="V6" s="308">
        <v>0</v>
      </c>
    </row>
    <row r="7" spans="1:22" ht="20.25" customHeight="1">
      <c r="A7" s="201" t="s">
        <v>3</v>
      </c>
      <c r="B7" s="308">
        <v>1031</v>
      </c>
      <c r="C7" s="308">
        <v>391</v>
      </c>
      <c r="D7" s="308">
        <v>1422</v>
      </c>
      <c r="E7" s="308">
        <v>3161</v>
      </c>
      <c r="F7" s="308">
        <v>1704</v>
      </c>
      <c r="G7" s="308">
        <v>4865</v>
      </c>
      <c r="H7" s="308">
        <v>6640</v>
      </c>
      <c r="I7" s="308">
        <v>3963</v>
      </c>
      <c r="J7" s="308">
        <v>10603</v>
      </c>
      <c r="K7" s="308">
        <v>259</v>
      </c>
      <c r="L7" s="308">
        <v>158</v>
      </c>
      <c r="M7" s="308">
        <v>417</v>
      </c>
      <c r="N7" s="308">
        <v>721</v>
      </c>
      <c r="O7" s="308">
        <v>678</v>
      </c>
      <c r="P7" s="308" t="b">
        <v>0</v>
      </c>
      <c r="Q7" s="308">
        <v>11812</v>
      </c>
      <c r="R7" s="308">
        <v>6894</v>
      </c>
      <c r="S7" s="308">
        <v>18706</v>
      </c>
      <c r="T7" s="308">
        <v>65</v>
      </c>
      <c r="U7" s="308">
        <v>32</v>
      </c>
      <c r="V7" s="308">
        <v>97</v>
      </c>
    </row>
    <row r="8" spans="1:22" ht="20.25" customHeight="1">
      <c r="A8" s="201" t="s">
        <v>4</v>
      </c>
      <c r="B8" s="308">
        <v>2177</v>
      </c>
      <c r="C8" s="308">
        <v>394</v>
      </c>
      <c r="D8" s="308">
        <v>2571</v>
      </c>
      <c r="E8" s="308">
        <v>4078</v>
      </c>
      <c r="F8" s="308">
        <v>802</v>
      </c>
      <c r="G8" s="308">
        <v>4880</v>
      </c>
      <c r="H8" s="308">
        <v>13494</v>
      </c>
      <c r="I8" s="308">
        <v>2761</v>
      </c>
      <c r="J8" s="308">
        <v>16255</v>
      </c>
      <c r="K8" s="308">
        <v>551</v>
      </c>
      <c r="L8" s="308">
        <v>107</v>
      </c>
      <c r="M8" s="308">
        <v>658</v>
      </c>
      <c r="N8" s="308">
        <v>735</v>
      </c>
      <c r="O8" s="308">
        <v>279</v>
      </c>
      <c r="P8" s="308">
        <v>1014</v>
      </c>
      <c r="Q8" s="308">
        <v>21035</v>
      </c>
      <c r="R8" s="308">
        <v>4343</v>
      </c>
      <c r="S8" s="308">
        <v>25378</v>
      </c>
      <c r="T8" s="308">
        <v>592</v>
      </c>
      <c r="U8" s="308">
        <v>177</v>
      </c>
      <c r="V8" s="308">
        <v>769</v>
      </c>
    </row>
    <row r="9" spans="1:22" ht="20.25" customHeight="1">
      <c r="A9" s="201" t="s">
        <v>5</v>
      </c>
      <c r="B9" s="308">
        <v>905</v>
      </c>
      <c r="C9" s="308">
        <v>477</v>
      </c>
      <c r="D9" s="308">
        <v>1382</v>
      </c>
      <c r="E9" s="308">
        <v>204</v>
      </c>
      <c r="F9" s="308">
        <v>385</v>
      </c>
      <c r="G9" s="308">
        <v>589</v>
      </c>
      <c r="H9" s="308">
        <v>491</v>
      </c>
      <c r="I9" s="308">
        <v>724</v>
      </c>
      <c r="J9" s="308">
        <v>1215</v>
      </c>
      <c r="K9" s="308">
        <v>6</v>
      </c>
      <c r="L9" s="308">
        <v>6</v>
      </c>
      <c r="M9" s="308">
        <v>12</v>
      </c>
      <c r="N9" s="308">
        <v>130</v>
      </c>
      <c r="O9" s="308">
        <v>297</v>
      </c>
      <c r="P9" s="308">
        <v>427</v>
      </c>
      <c r="Q9" s="308">
        <v>1736</v>
      </c>
      <c r="R9" s="308">
        <v>1889</v>
      </c>
      <c r="S9" s="308">
        <v>3625</v>
      </c>
      <c r="T9" s="308">
        <v>6</v>
      </c>
      <c r="U9" s="308">
        <v>20</v>
      </c>
      <c r="V9" s="308">
        <v>26</v>
      </c>
    </row>
    <row r="10" spans="1:22" ht="20.25" customHeight="1">
      <c r="A10" s="201" t="s">
        <v>6</v>
      </c>
      <c r="B10" s="308">
        <v>858</v>
      </c>
      <c r="C10" s="308">
        <v>322</v>
      </c>
      <c r="D10" s="308">
        <v>1180</v>
      </c>
      <c r="E10" s="308">
        <v>1077</v>
      </c>
      <c r="F10" s="308">
        <v>573</v>
      </c>
      <c r="G10" s="308">
        <v>1650</v>
      </c>
      <c r="H10" s="308">
        <v>5607</v>
      </c>
      <c r="I10" s="308">
        <v>4179</v>
      </c>
      <c r="J10" s="308">
        <v>9786</v>
      </c>
      <c r="K10" s="308">
        <v>192</v>
      </c>
      <c r="L10" s="308">
        <v>675</v>
      </c>
      <c r="M10" s="308">
        <v>867</v>
      </c>
      <c r="N10" s="308">
        <v>783</v>
      </c>
      <c r="O10" s="308">
        <v>789</v>
      </c>
      <c r="P10" s="308">
        <v>1572</v>
      </c>
      <c r="Q10" s="308">
        <v>8517</v>
      </c>
      <c r="R10" s="308">
        <v>6538</v>
      </c>
      <c r="S10" s="308">
        <v>15055</v>
      </c>
      <c r="T10" s="308">
        <v>205</v>
      </c>
      <c r="U10" s="308">
        <v>112</v>
      </c>
      <c r="V10" s="308">
        <v>317</v>
      </c>
    </row>
    <row r="11" spans="1:22" ht="20.25" customHeight="1">
      <c r="A11" s="201" t="s">
        <v>7</v>
      </c>
      <c r="B11" s="308">
        <v>4</v>
      </c>
      <c r="C11" s="308">
        <v>2</v>
      </c>
      <c r="D11" s="308">
        <v>6</v>
      </c>
      <c r="E11" s="308">
        <v>1</v>
      </c>
      <c r="F11" s="308">
        <v>0</v>
      </c>
      <c r="G11" s="308">
        <v>1</v>
      </c>
      <c r="H11" s="308">
        <v>57</v>
      </c>
      <c r="I11" s="308">
        <v>55</v>
      </c>
      <c r="J11" s="308">
        <v>112</v>
      </c>
      <c r="K11" s="308">
        <v>0</v>
      </c>
      <c r="L11" s="308">
        <v>0</v>
      </c>
      <c r="M11" s="308">
        <v>0</v>
      </c>
      <c r="N11" s="308">
        <v>10</v>
      </c>
      <c r="O11" s="308">
        <v>4</v>
      </c>
      <c r="P11" s="308">
        <v>14</v>
      </c>
      <c r="Q11" s="308">
        <v>72</v>
      </c>
      <c r="R11" s="308">
        <v>61</v>
      </c>
      <c r="S11" s="308">
        <v>133</v>
      </c>
      <c r="T11" s="308">
        <v>4</v>
      </c>
      <c r="U11" s="308">
        <v>6</v>
      </c>
      <c r="V11" s="308">
        <v>10</v>
      </c>
    </row>
    <row r="12" spans="1:22" ht="20.25" customHeight="1">
      <c r="A12" s="201" t="s">
        <v>81</v>
      </c>
      <c r="B12" s="308">
        <v>8</v>
      </c>
      <c r="C12" s="308">
        <v>0</v>
      </c>
      <c r="D12" s="308">
        <v>8</v>
      </c>
      <c r="E12" s="308">
        <v>22</v>
      </c>
      <c r="F12" s="308">
        <v>12</v>
      </c>
      <c r="G12" s="308">
        <v>34</v>
      </c>
      <c r="H12" s="308">
        <v>51</v>
      </c>
      <c r="I12" s="308">
        <v>19</v>
      </c>
      <c r="J12" s="308">
        <v>70</v>
      </c>
      <c r="K12" s="308">
        <v>0</v>
      </c>
      <c r="L12" s="308">
        <v>0</v>
      </c>
      <c r="M12" s="308">
        <v>0</v>
      </c>
      <c r="N12" s="308">
        <v>12</v>
      </c>
      <c r="O12" s="308">
        <v>4</v>
      </c>
      <c r="P12" s="308">
        <v>16</v>
      </c>
      <c r="Q12" s="308">
        <v>93</v>
      </c>
      <c r="R12" s="308">
        <v>35</v>
      </c>
      <c r="S12" s="308">
        <v>128</v>
      </c>
      <c r="T12" s="308">
        <v>0</v>
      </c>
      <c r="U12" s="308">
        <v>0</v>
      </c>
      <c r="V12" s="308">
        <v>0</v>
      </c>
    </row>
    <row r="13" spans="1:22" ht="20.25" customHeight="1">
      <c r="A13" s="201" t="s">
        <v>8</v>
      </c>
      <c r="B13" s="308">
        <v>1925</v>
      </c>
      <c r="C13" s="308">
        <v>754</v>
      </c>
      <c r="D13" s="308">
        <v>2679</v>
      </c>
      <c r="E13" s="308">
        <v>2118</v>
      </c>
      <c r="F13" s="308">
        <v>2534</v>
      </c>
      <c r="G13" s="308">
        <v>4652</v>
      </c>
      <c r="H13" s="308">
        <v>3335</v>
      </c>
      <c r="I13" s="308">
        <v>4048</v>
      </c>
      <c r="J13" s="308">
        <v>7383</v>
      </c>
      <c r="K13" s="308">
        <v>56</v>
      </c>
      <c r="L13" s="308">
        <v>176</v>
      </c>
      <c r="M13" s="308">
        <v>232</v>
      </c>
      <c r="N13" s="308">
        <v>672</v>
      </c>
      <c r="O13" s="308">
        <v>1149</v>
      </c>
      <c r="P13" s="308">
        <v>1821</v>
      </c>
      <c r="Q13" s="308">
        <v>8106</v>
      </c>
      <c r="R13" s="308">
        <v>8661</v>
      </c>
      <c r="S13" s="308">
        <v>16767</v>
      </c>
      <c r="T13" s="308">
        <v>216</v>
      </c>
      <c r="U13" s="308">
        <v>116</v>
      </c>
      <c r="V13" s="308">
        <v>332</v>
      </c>
    </row>
    <row r="14" spans="1:22" ht="20.25" customHeight="1">
      <c r="A14" s="201" t="s">
        <v>9</v>
      </c>
      <c r="B14" s="308">
        <v>102</v>
      </c>
      <c r="C14" s="308">
        <v>34</v>
      </c>
      <c r="D14" s="308">
        <v>136</v>
      </c>
      <c r="E14" s="308">
        <v>282</v>
      </c>
      <c r="F14" s="308">
        <v>238</v>
      </c>
      <c r="G14" s="308">
        <v>520</v>
      </c>
      <c r="H14" s="308">
        <v>287</v>
      </c>
      <c r="I14" s="308">
        <v>461</v>
      </c>
      <c r="J14" s="308">
        <v>748</v>
      </c>
      <c r="K14" s="308">
        <v>42</v>
      </c>
      <c r="L14" s="308">
        <v>45</v>
      </c>
      <c r="M14" s="308">
        <v>87</v>
      </c>
      <c r="N14" s="308">
        <v>135</v>
      </c>
      <c r="O14" s="308">
        <v>296</v>
      </c>
      <c r="P14" s="308">
        <v>431</v>
      </c>
      <c r="Q14" s="308">
        <v>848</v>
      </c>
      <c r="R14" s="308">
        <v>1074</v>
      </c>
      <c r="S14" s="308">
        <v>1922</v>
      </c>
      <c r="T14" s="308">
        <v>75</v>
      </c>
      <c r="U14" s="308">
        <v>181</v>
      </c>
      <c r="V14" s="308">
        <v>256</v>
      </c>
    </row>
    <row r="15" spans="1:22" ht="20.25" customHeight="1">
      <c r="A15" s="201" t="s">
        <v>10</v>
      </c>
      <c r="B15" s="308">
        <v>3056</v>
      </c>
      <c r="C15" s="308">
        <v>1045</v>
      </c>
      <c r="D15" s="308">
        <v>4101</v>
      </c>
      <c r="E15" s="308">
        <v>5265</v>
      </c>
      <c r="F15" s="308">
        <v>2221</v>
      </c>
      <c r="G15" s="308">
        <v>7486</v>
      </c>
      <c r="H15" s="308">
        <v>18957</v>
      </c>
      <c r="I15" s="308">
        <v>10293</v>
      </c>
      <c r="J15" s="308">
        <v>29250</v>
      </c>
      <c r="K15" s="308">
        <v>782</v>
      </c>
      <c r="L15" s="308">
        <v>1024</v>
      </c>
      <c r="M15" s="308">
        <v>1806</v>
      </c>
      <c r="N15" s="308">
        <v>2112</v>
      </c>
      <c r="O15" s="308">
        <v>1320</v>
      </c>
      <c r="P15" s="308">
        <v>3432</v>
      </c>
      <c r="Q15" s="308">
        <v>30172</v>
      </c>
      <c r="R15" s="308">
        <v>15903</v>
      </c>
      <c r="S15" s="308">
        <v>46075</v>
      </c>
      <c r="T15" s="308">
        <v>1001</v>
      </c>
      <c r="U15" s="308">
        <v>619</v>
      </c>
      <c r="V15" s="308">
        <v>1620</v>
      </c>
    </row>
    <row r="16" spans="1:22" ht="20.25" customHeight="1">
      <c r="A16" s="201" t="s">
        <v>11</v>
      </c>
      <c r="B16" s="308">
        <v>1979</v>
      </c>
      <c r="C16" s="308">
        <v>582</v>
      </c>
      <c r="D16" s="308">
        <v>2561</v>
      </c>
      <c r="E16" s="308">
        <v>4116</v>
      </c>
      <c r="F16" s="308">
        <v>3351</v>
      </c>
      <c r="G16" s="308">
        <v>7467</v>
      </c>
      <c r="H16" s="308">
        <v>14639</v>
      </c>
      <c r="I16" s="308">
        <v>12423</v>
      </c>
      <c r="J16" s="308">
        <v>27062</v>
      </c>
      <c r="K16" s="308">
        <v>789</v>
      </c>
      <c r="L16" s="308">
        <v>450</v>
      </c>
      <c r="M16" s="308">
        <v>1239</v>
      </c>
      <c r="N16" s="308">
        <v>509</v>
      </c>
      <c r="O16" s="308">
        <v>1524</v>
      </c>
      <c r="P16" s="308">
        <v>2033</v>
      </c>
      <c r="Q16" s="308">
        <v>22032</v>
      </c>
      <c r="R16" s="308">
        <v>18330</v>
      </c>
      <c r="S16" s="308">
        <v>40362</v>
      </c>
      <c r="T16" s="308">
        <v>95</v>
      </c>
      <c r="U16" s="308">
        <v>105</v>
      </c>
      <c r="V16" s="308">
        <v>200</v>
      </c>
    </row>
    <row r="17" spans="1:22" ht="20.25" customHeight="1">
      <c r="A17" s="201" t="s">
        <v>12</v>
      </c>
      <c r="B17" s="308">
        <v>874</v>
      </c>
      <c r="C17" s="308">
        <v>208</v>
      </c>
      <c r="D17" s="308">
        <v>1082</v>
      </c>
      <c r="E17" s="308">
        <v>989</v>
      </c>
      <c r="F17" s="308">
        <v>461</v>
      </c>
      <c r="G17" s="308">
        <v>1450</v>
      </c>
      <c r="H17" s="308">
        <v>2916</v>
      </c>
      <c r="I17" s="308">
        <v>2145</v>
      </c>
      <c r="J17" s="308">
        <v>5061</v>
      </c>
      <c r="K17" s="308">
        <v>29</v>
      </c>
      <c r="L17" s="308">
        <v>175</v>
      </c>
      <c r="M17" s="308">
        <v>204</v>
      </c>
      <c r="N17" s="308">
        <v>276</v>
      </c>
      <c r="O17" s="308">
        <v>241</v>
      </c>
      <c r="P17" s="308">
        <v>517</v>
      </c>
      <c r="Q17" s="308">
        <v>5084</v>
      </c>
      <c r="R17" s="308">
        <v>3230</v>
      </c>
      <c r="S17" s="308">
        <v>8314</v>
      </c>
      <c r="T17" s="308">
        <v>51</v>
      </c>
      <c r="U17" s="308">
        <v>61</v>
      </c>
      <c r="V17" s="308">
        <v>112</v>
      </c>
    </row>
    <row r="18" spans="1:22" ht="20.25" customHeight="1">
      <c r="A18" s="201" t="s">
        <v>13</v>
      </c>
      <c r="B18" s="308">
        <v>531</v>
      </c>
      <c r="C18" s="308">
        <v>222</v>
      </c>
      <c r="D18" s="308">
        <v>753</v>
      </c>
      <c r="E18" s="308">
        <v>621</v>
      </c>
      <c r="F18" s="308">
        <v>553</v>
      </c>
      <c r="G18" s="308">
        <v>1174</v>
      </c>
      <c r="H18" s="308">
        <v>3201</v>
      </c>
      <c r="I18" s="308">
        <v>3094</v>
      </c>
      <c r="J18" s="308">
        <v>6295</v>
      </c>
      <c r="K18" s="308">
        <v>81</v>
      </c>
      <c r="L18" s="308">
        <v>83</v>
      </c>
      <c r="M18" s="308">
        <v>164</v>
      </c>
      <c r="N18" s="308">
        <v>1093</v>
      </c>
      <c r="O18" s="308">
        <v>655</v>
      </c>
      <c r="P18" s="308">
        <v>1748</v>
      </c>
      <c r="Q18" s="308">
        <v>5527</v>
      </c>
      <c r="R18" s="308">
        <v>4607</v>
      </c>
      <c r="S18" s="308">
        <v>10134</v>
      </c>
      <c r="T18" s="308">
        <v>43</v>
      </c>
      <c r="U18" s="308">
        <v>14</v>
      </c>
      <c r="V18" s="308">
        <v>57</v>
      </c>
    </row>
    <row r="19" spans="1:22" ht="20.25" customHeight="1">
      <c r="A19" s="201" t="s">
        <v>14</v>
      </c>
      <c r="B19" s="308">
        <v>476</v>
      </c>
      <c r="C19" s="308">
        <v>46</v>
      </c>
      <c r="D19" s="308">
        <v>522</v>
      </c>
      <c r="E19" s="308">
        <v>1088</v>
      </c>
      <c r="F19" s="308">
        <v>299</v>
      </c>
      <c r="G19" s="308">
        <v>1387</v>
      </c>
      <c r="H19" s="308">
        <v>4385</v>
      </c>
      <c r="I19" s="308">
        <v>1408</v>
      </c>
      <c r="J19" s="308">
        <v>5793</v>
      </c>
      <c r="K19" s="308">
        <v>80</v>
      </c>
      <c r="L19" s="308">
        <v>29</v>
      </c>
      <c r="M19" s="308">
        <v>109</v>
      </c>
      <c r="N19" s="308">
        <v>280</v>
      </c>
      <c r="O19" s="308">
        <v>220</v>
      </c>
      <c r="P19" s="308">
        <v>500</v>
      </c>
      <c r="Q19" s="308">
        <v>6309</v>
      </c>
      <c r="R19" s="308">
        <v>2002</v>
      </c>
      <c r="S19" s="308">
        <v>8311</v>
      </c>
      <c r="T19" s="308">
        <v>108</v>
      </c>
      <c r="U19" s="308">
        <v>39</v>
      </c>
      <c r="V19" s="308">
        <v>147</v>
      </c>
    </row>
    <row r="20" spans="1:22" ht="20.25" customHeight="1">
      <c r="A20" s="201" t="s">
        <v>15</v>
      </c>
      <c r="B20" s="308">
        <v>10901</v>
      </c>
      <c r="C20" s="308">
        <v>3652</v>
      </c>
      <c r="D20" s="308">
        <v>14553</v>
      </c>
      <c r="E20" s="308">
        <v>13977</v>
      </c>
      <c r="F20" s="308">
        <v>5153</v>
      </c>
      <c r="G20" s="308">
        <v>19130</v>
      </c>
      <c r="H20" s="308">
        <v>31118</v>
      </c>
      <c r="I20" s="308">
        <v>24623</v>
      </c>
      <c r="J20" s="308">
        <v>55741</v>
      </c>
      <c r="K20" s="308">
        <v>4064</v>
      </c>
      <c r="L20" s="308">
        <v>4442</v>
      </c>
      <c r="M20" s="308">
        <v>8506</v>
      </c>
      <c r="N20" s="308">
        <v>5285</v>
      </c>
      <c r="O20" s="308">
        <v>4242</v>
      </c>
      <c r="P20" s="308">
        <v>9527</v>
      </c>
      <c r="Q20" s="308">
        <v>65345</v>
      </c>
      <c r="R20" s="308">
        <v>42112</v>
      </c>
      <c r="S20" s="308">
        <v>107457</v>
      </c>
      <c r="T20" s="308">
        <v>724</v>
      </c>
      <c r="U20" s="308">
        <v>493</v>
      </c>
      <c r="V20" s="308">
        <v>1217</v>
      </c>
    </row>
    <row r="21" spans="1:22" ht="20.25" customHeight="1">
      <c r="A21" s="201" t="s">
        <v>16</v>
      </c>
      <c r="B21" s="308">
        <v>2224</v>
      </c>
      <c r="C21" s="308">
        <v>1002</v>
      </c>
      <c r="D21" s="308">
        <v>3226</v>
      </c>
      <c r="E21" s="308">
        <v>4409</v>
      </c>
      <c r="F21" s="308">
        <v>3869</v>
      </c>
      <c r="G21" s="308">
        <v>8278</v>
      </c>
      <c r="H21" s="308">
        <v>10455</v>
      </c>
      <c r="I21" s="308">
        <v>15434</v>
      </c>
      <c r="J21" s="308">
        <v>25889</v>
      </c>
      <c r="K21" s="308">
        <v>506</v>
      </c>
      <c r="L21" s="308">
        <v>585</v>
      </c>
      <c r="M21" s="308">
        <v>1091</v>
      </c>
      <c r="N21" s="308">
        <v>827</v>
      </c>
      <c r="O21" s="308">
        <v>1861</v>
      </c>
      <c r="P21" s="308">
        <v>2688</v>
      </c>
      <c r="Q21" s="308">
        <v>18421</v>
      </c>
      <c r="R21" s="308">
        <v>22751</v>
      </c>
      <c r="S21" s="308">
        <v>41172</v>
      </c>
      <c r="T21" s="308">
        <v>46</v>
      </c>
      <c r="U21" s="308">
        <v>75</v>
      </c>
      <c r="V21" s="308">
        <v>121</v>
      </c>
    </row>
    <row r="22" spans="1:22" ht="20.25" customHeight="1">
      <c r="A22" s="201" t="s">
        <v>82</v>
      </c>
      <c r="B22" s="308">
        <v>2</v>
      </c>
      <c r="C22" s="308">
        <v>1</v>
      </c>
      <c r="D22" s="308">
        <v>3</v>
      </c>
      <c r="E22" s="308">
        <v>0</v>
      </c>
      <c r="F22" s="308">
        <v>0</v>
      </c>
      <c r="G22" s="308">
        <v>0</v>
      </c>
      <c r="H22" s="308">
        <v>14</v>
      </c>
      <c r="I22" s="308">
        <v>11</v>
      </c>
      <c r="J22" s="308">
        <v>25</v>
      </c>
      <c r="K22" s="308">
        <v>0</v>
      </c>
      <c r="L22" s="308">
        <v>0</v>
      </c>
      <c r="M22" s="308">
        <v>0</v>
      </c>
      <c r="N22" s="308">
        <v>19</v>
      </c>
      <c r="O22" s="308">
        <v>13</v>
      </c>
      <c r="P22" s="308">
        <v>32</v>
      </c>
      <c r="Q22" s="308">
        <v>35</v>
      </c>
      <c r="R22" s="308">
        <v>25</v>
      </c>
      <c r="S22" s="308">
        <v>60</v>
      </c>
      <c r="T22" s="308">
        <v>0</v>
      </c>
      <c r="U22" s="308">
        <v>0</v>
      </c>
      <c r="V22" s="308">
        <v>0</v>
      </c>
    </row>
    <row r="23" spans="1:22" ht="20.25" customHeight="1">
      <c r="A23" s="201" t="s">
        <v>17</v>
      </c>
      <c r="B23" s="308">
        <v>4171</v>
      </c>
      <c r="C23" s="308">
        <v>2044</v>
      </c>
      <c r="D23" s="308">
        <v>6215</v>
      </c>
      <c r="E23" s="308">
        <v>5010</v>
      </c>
      <c r="F23" s="308">
        <v>2238</v>
      </c>
      <c r="G23" s="308">
        <v>7248</v>
      </c>
      <c r="H23" s="308">
        <v>28877</v>
      </c>
      <c r="I23" s="308">
        <v>18595</v>
      </c>
      <c r="J23" s="308">
        <v>47472</v>
      </c>
      <c r="K23" s="308">
        <v>1034</v>
      </c>
      <c r="L23" s="308">
        <v>1150</v>
      </c>
      <c r="M23" s="308">
        <v>2184</v>
      </c>
      <c r="N23" s="308">
        <v>1284</v>
      </c>
      <c r="O23" s="308">
        <v>1026</v>
      </c>
      <c r="P23" s="308">
        <v>2310</v>
      </c>
      <c r="Q23" s="308">
        <v>40376</v>
      </c>
      <c r="R23" s="308">
        <v>25053</v>
      </c>
      <c r="S23" s="308">
        <v>65429</v>
      </c>
      <c r="T23" s="308">
        <v>259</v>
      </c>
      <c r="U23" s="308">
        <v>197</v>
      </c>
      <c r="V23" s="308">
        <v>456</v>
      </c>
    </row>
    <row r="24" spans="1:22" ht="20.25" customHeight="1">
      <c r="A24" s="201" t="s">
        <v>18</v>
      </c>
      <c r="B24" s="308">
        <v>8196</v>
      </c>
      <c r="C24" s="308">
        <v>2440</v>
      </c>
      <c r="D24" s="308">
        <v>10636</v>
      </c>
      <c r="E24" s="308">
        <v>12935</v>
      </c>
      <c r="F24" s="308">
        <v>5119</v>
      </c>
      <c r="G24" s="308">
        <v>18054</v>
      </c>
      <c r="H24" s="308">
        <v>47079</v>
      </c>
      <c r="I24" s="308">
        <v>28848</v>
      </c>
      <c r="J24" s="308">
        <v>75927</v>
      </c>
      <c r="K24" s="308">
        <v>1934</v>
      </c>
      <c r="L24" s="308">
        <v>1593</v>
      </c>
      <c r="M24" s="308">
        <v>3527</v>
      </c>
      <c r="N24" s="308">
        <v>5157</v>
      </c>
      <c r="O24" s="308">
        <v>4366</v>
      </c>
      <c r="P24" s="308">
        <v>9523</v>
      </c>
      <c r="Q24" s="308">
        <v>75301</v>
      </c>
      <c r="R24" s="308">
        <v>42366</v>
      </c>
      <c r="S24" s="308">
        <v>117667</v>
      </c>
      <c r="T24" s="308">
        <v>2632</v>
      </c>
      <c r="U24" s="308">
        <v>1569</v>
      </c>
      <c r="V24" s="308">
        <v>4201</v>
      </c>
    </row>
    <row r="25" spans="1:22" ht="20.25" customHeight="1">
      <c r="A25" s="201" t="s">
        <v>19</v>
      </c>
      <c r="B25" s="308">
        <v>276</v>
      </c>
      <c r="C25" s="308">
        <v>98</v>
      </c>
      <c r="D25" s="308">
        <v>374</v>
      </c>
      <c r="E25" s="308">
        <v>734</v>
      </c>
      <c r="F25" s="308">
        <v>463</v>
      </c>
      <c r="G25" s="308">
        <v>1197</v>
      </c>
      <c r="H25" s="308">
        <v>1250</v>
      </c>
      <c r="I25" s="308">
        <v>1074</v>
      </c>
      <c r="J25" s="308">
        <v>2324</v>
      </c>
      <c r="K25" s="308">
        <v>58</v>
      </c>
      <c r="L25" s="308">
        <v>69</v>
      </c>
      <c r="M25" s="308">
        <v>127</v>
      </c>
      <c r="N25" s="308">
        <v>195</v>
      </c>
      <c r="O25" s="308">
        <v>231</v>
      </c>
      <c r="P25" s="308">
        <v>426</v>
      </c>
      <c r="Q25" s="308">
        <v>2513</v>
      </c>
      <c r="R25" s="308">
        <v>1935</v>
      </c>
      <c r="S25" s="308">
        <v>4448</v>
      </c>
      <c r="T25" s="308">
        <v>7</v>
      </c>
      <c r="U25" s="308">
        <v>7</v>
      </c>
      <c r="V25" s="308">
        <v>14</v>
      </c>
    </row>
    <row r="26" spans="1:22" ht="20.25" customHeight="1">
      <c r="A26" s="201" t="s">
        <v>20</v>
      </c>
      <c r="B26" s="308">
        <v>95</v>
      </c>
      <c r="C26" s="308">
        <v>40</v>
      </c>
      <c r="D26" s="308">
        <v>135</v>
      </c>
      <c r="E26" s="308">
        <v>261</v>
      </c>
      <c r="F26" s="308">
        <v>238</v>
      </c>
      <c r="G26" s="308">
        <v>499</v>
      </c>
      <c r="H26" s="308">
        <v>966</v>
      </c>
      <c r="I26" s="308">
        <v>1439</v>
      </c>
      <c r="J26" s="308">
        <v>2405</v>
      </c>
      <c r="K26" s="308">
        <v>4</v>
      </c>
      <c r="L26" s="308">
        <v>18</v>
      </c>
      <c r="M26" s="308">
        <v>22</v>
      </c>
      <c r="N26" s="308">
        <v>36</v>
      </c>
      <c r="O26" s="308">
        <v>56</v>
      </c>
      <c r="P26" s="308">
        <v>92</v>
      </c>
      <c r="Q26" s="308">
        <v>1362</v>
      </c>
      <c r="R26" s="308">
        <v>1791</v>
      </c>
      <c r="S26" s="308">
        <v>3153</v>
      </c>
      <c r="T26" s="308">
        <v>3</v>
      </c>
      <c r="U26" s="308">
        <v>1</v>
      </c>
      <c r="V26" s="308">
        <v>4</v>
      </c>
    </row>
    <row r="27" spans="1:22" ht="20.25" customHeight="1">
      <c r="A27" s="201" t="s">
        <v>21</v>
      </c>
      <c r="B27" s="308">
        <v>73</v>
      </c>
      <c r="C27" s="308">
        <v>8</v>
      </c>
      <c r="D27" s="308">
        <v>81</v>
      </c>
      <c r="E27" s="308">
        <v>291</v>
      </c>
      <c r="F27" s="308">
        <v>170</v>
      </c>
      <c r="G27" s="308">
        <v>461</v>
      </c>
      <c r="H27" s="308">
        <v>285</v>
      </c>
      <c r="I27" s="308">
        <v>225</v>
      </c>
      <c r="J27" s="308">
        <v>510</v>
      </c>
      <c r="K27" s="308">
        <v>11</v>
      </c>
      <c r="L27" s="308">
        <v>34</v>
      </c>
      <c r="M27" s="308">
        <v>45</v>
      </c>
      <c r="N27" s="308">
        <v>119</v>
      </c>
      <c r="O27" s="308">
        <v>120</v>
      </c>
      <c r="P27" s="308">
        <v>239</v>
      </c>
      <c r="Q27" s="308">
        <v>779</v>
      </c>
      <c r="R27" s="308">
        <v>557</v>
      </c>
      <c r="S27" s="308">
        <v>1336</v>
      </c>
      <c r="T27" s="308">
        <v>0</v>
      </c>
      <c r="U27" s="308">
        <v>2</v>
      </c>
      <c r="V27" s="308">
        <v>2</v>
      </c>
    </row>
    <row r="28" spans="1:22" ht="20.25" customHeight="1">
      <c r="A28" s="201" t="s">
        <v>22</v>
      </c>
      <c r="B28" s="308">
        <v>76</v>
      </c>
      <c r="C28" s="308">
        <v>18</v>
      </c>
      <c r="D28" s="308">
        <v>94</v>
      </c>
      <c r="E28" s="308">
        <v>181</v>
      </c>
      <c r="F28" s="308">
        <v>118</v>
      </c>
      <c r="G28" s="308">
        <v>299</v>
      </c>
      <c r="H28" s="308">
        <v>572</v>
      </c>
      <c r="I28" s="308">
        <v>669</v>
      </c>
      <c r="J28" s="308">
        <v>1241</v>
      </c>
      <c r="K28" s="308">
        <v>6</v>
      </c>
      <c r="L28" s="308">
        <v>10</v>
      </c>
      <c r="M28" s="308">
        <v>16</v>
      </c>
      <c r="N28" s="308">
        <v>31</v>
      </c>
      <c r="O28" s="308">
        <v>16</v>
      </c>
      <c r="P28" s="308">
        <v>47</v>
      </c>
      <c r="Q28" s="308">
        <v>866</v>
      </c>
      <c r="R28" s="308">
        <v>831</v>
      </c>
      <c r="S28" s="308">
        <v>1697</v>
      </c>
      <c r="T28" s="308">
        <v>16</v>
      </c>
      <c r="U28" s="308">
        <v>9</v>
      </c>
      <c r="V28" s="308">
        <v>25</v>
      </c>
    </row>
    <row r="29" spans="1:22" ht="20.25" customHeight="1">
      <c r="A29" s="201" t="s">
        <v>23</v>
      </c>
      <c r="B29" s="308">
        <v>2090</v>
      </c>
      <c r="C29" s="308">
        <v>425</v>
      </c>
      <c r="D29" s="308">
        <v>2515</v>
      </c>
      <c r="E29" s="308">
        <v>3998</v>
      </c>
      <c r="F29" s="308">
        <v>1308</v>
      </c>
      <c r="G29" s="308">
        <v>5306</v>
      </c>
      <c r="H29" s="308">
        <v>17123</v>
      </c>
      <c r="I29" s="308">
        <v>7810</v>
      </c>
      <c r="J29" s="308">
        <v>24933</v>
      </c>
      <c r="K29" s="308">
        <v>892</v>
      </c>
      <c r="L29" s="308">
        <v>291</v>
      </c>
      <c r="M29" s="308">
        <v>1183</v>
      </c>
      <c r="N29" s="308">
        <v>609</v>
      </c>
      <c r="O29" s="308">
        <v>459</v>
      </c>
      <c r="P29" s="308">
        <v>1068</v>
      </c>
      <c r="Q29" s="308">
        <v>24712</v>
      </c>
      <c r="R29" s="308">
        <v>10293</v>
      </c>
      <c r="S29" s="308">
        <v>35005</v>
      </c>
      <c r="T29" s="308">
        <v>192</v>
      </c>
      <c r="U29" s="308">
        <v>42</v>
      </c>
      <c r="V29" s="308">
        <v>234</v>
      </c>
    </row>
    <row r="30" spans="1:22" ht="20.25" customHeight="1">
      <c r="A30" s="201" t="s">
        <v>24</v>
      </c>
      <c r="B30" s="308">
        <v>545</v>
      </c>
      <c r="C30" s="308">
        <v>233</v>
      </c>
      <c r="D30" s="308">
        <v>778</v>
      </c>
      <c r="E30" s="308">
        <v>563</v>
      </c>
      <c r="F30" s="308">
        <v>238</v>
      </c>
      <c r="G30" s="308">
        <v>801</v>
      </c>
      <c r="H30" s="308">
        <v>1562</v>
      </c>
      <c r="I30" s="308">
        <v>1222</v>
      </c>
      <c r="J30" s="308">
        <v>2784</v>
      </c>
      <c r="K30" s="308">
        <v>89</v>
      </c>
      <c r="L30" s="308">
        <v>188</v>
      </c>
      <c r="M30" s="308">
        <v>277</v>
      </c>
      <c r="N30" s="308">
        <v>35</v>
      </c>
      <c r="O30" s="308">
        <v>46</v>
      </c>
      <c r="P30" s="308">
        <v>81</v>
      </c>
      <c r="Q30" s="308">
        <v>2794</v>
      </c>
      <c r="R30" s="308">
        <v>1927</v>
      </c>
      <c r="S30" s="308">
        <v>4721</v>
      </c>
      <c r="T30" s="308">
        <v>6</v>
      </c>
      <c r="U30" s="308">
        <v>2</v>
      </c>
      <c r="V30" s="308">
        <v>8</v>
      </c>
    </row>
    <row r="31" spans="1:22" ht="20.25" customHeight="1">
      <c r="A31" s="201" t="s">
        <v>25</v>
      </c>
      <c r="B31" s="308">
        <v>1558</v>
      </c>
      <c r="C31" s="308">
        <v>692</v>
      </c>
      <c r="D31" s="308">
        <v>2250</v>
      </c>
      <c r="E31" s="308">
        <v>3635</v>
      </c>
      <c r="F31" s="308">
        <v>3907</v>
      </c>
      <c r="G31" s="308">
        <v>7542</v>
      </c>
      <c r="H31" s="308">
        <v>9407</v>
      </c>
      <c r="I31" s="308">
        <v>14196</v>
      </c>
      <c r="J31" s="308">
        <v>23603</v>
      </c>
      <c r="K31" s="308">
        <v>286</v>
      </c>
      <c r="L31" s="308">
        <v>1092</v>
      </c>
      <c r="M31" s="308">
        <v>1378</v>
      </c>
      <c r="N31" s="308">
        <v>734</v>
      </c>
      <c r="O31" s="308">
        <v>1992</v>
      </c>
      <c r="P31" s="308">
        <v>2726</v>
      </c>
      <c r="Q31" s="308">
        <v>15620</v>
      </c>
      <c r="R31" s="308">
        <v>21879</v>
      </c>
      <c r="S31" s="308">
        <v>37499</v>
      </c>
      <c r="T31" s="308">
        <v>100</v>
      </c>
      <c r="U31" s="308">
        <v>215</v>
      </c>
      <c r="V31" s="308">
        <v>315</v>
      </c>
    </row>
    <row r="32" spans="1:22" ht="20.25" customHeight="1">
      <c r="A32" s="201" t="s">
        <v>26</v>
      </c>
      <c r="B32" s="308">
        <v>2629</v>
      </c>
      <c r="C32" s="308">
        <v>850</v>
      </c>
      <c r="D32" s="308">
        <v>3479</v>
      </c>
      <c r="E32" s="308">
        <v>4503</v>
      </c>
      <c r="F32" s="308">
        <v>1927</v>
      </c>
      <c r="G32" s="308">
        <v>6430</v>
      </c>
      <c r="H32" s="308">
        <v>36718</v>
      </c>
      <c r="I32" s="308">
        <v>22354</v>
      </c>
      <c r="J32" s="308">
        <v>59072</v>
      </c>
      <c r="K32" s="308">
        <v>392</v>
      </c>
      <c r="L32" s="308">
        <v>139</v>
      </c>
      <c r="M32" s="308">
        <v>531</v>
      </c>
      <c r="N32" s="308">
        <v>463</v>
      </c>
      <c r="O32" s="308">
        <v>442</v>
      </c>
      <c r="P32" s="308">
        <v>905</v>
      </c>
      <c r="Q32" s="308">
        <v>44705</v>
      </c>
      <c r="R32" s="308">
        <v>25712</v>
      </c>
      <c r="S32" s="308">
        <v>70417</v>
      </c>
      <c r="T32" s="308">
        <v>142</v>
      </c>
      <c r="U32" s="308">
        <v>89</v>
      </c>
      <c r="V32" s="308">
        <v>231</v>
      </c>
    </row>
    <row r="33" spans="1:22" ht="20.25" customHeight="1">
      <c r="A33" s="201" t="s">
        <v>27</v>
      </c>
      <c r="B33" s="308">
        <v>69</v>
      </c>
      <c r="C33" s="308">
        <v>14</v>
      </c>
      <c r="D33" s="308">
        <v>83</v>
      </c>
      <c r="E33" s="308">
        <v>103</v>
      </c>
      <c r="F33" s="308">
        <v>38</v>
      </c>
      <c r="G33" s="308">
        <v>141</v>
      </c>
      <c r="H33" s="308">
        <v>415</v>
      </c>
      <c r="I33" s="308">
        <v>308</v>
      </c>
      <c r="J33" s="308">
        <v>723</v>
      </c>
      <c r="K33" s="308">
        <v>66</v>
      </c>
      <c r="L33" s="308">
        <v>87</v>
      </c>
      <c r="M33" s="308">
        <v>153</v>
      </c>
      <c r="N33" s="308">
        <v>97</v>
      </c>
      <c r="O33" s="308">
        <v>71</v>
      </c>
      <c r="P33" s="308">
        <v>168</v>
      </c>
      <c r="Q33" s="308">
        <v>750</v>
      </c>
      <c r="R33" s="308">
        <v>518</v>
      </c>
      <c r="S33" s="308">
        <v>1268</v>
      </c>
      <c r="T33" s="308">
        <v>6</v>
      </c>
      <c r="U33" s="308">
        <v>15</v>
      </c>
      <c r="V33" s="308">
        <v>21</v>
      </c>
    </row>
    <row r="34" spans="1:22" ht="20.25" customHeight="1">
      <c r="A34" s="201" t="s">
        <v>28</v>
      </c>
      <c r="B34" s="308">
        <v>10979</v>
      </c>
      <c r="C34" s="308">
        <v>4223</v>
      </c>
      <c r="D34" s="308">
        <v>15202</v>
      </c>
      <c r="E34" s="308">
        <v>11303</v>
      </c>
      <c r="F34" s="308">
        <v>7763</v>
      </c>
      <c r="G34" s="308">
        <v>19066</v>
      </c>
      <c r="H34" s="308">
        <v>55627</v>
      </c>
      <c r="I34" s="308">
        <v>57319</v>
      </c>
      <c r="J34" s="308">
        <v>112946</v>
      </c>
      <c r="K34" s="308">
        <v>2079</v>
      </c>
      <c r="L34" s="308">
        <v>3551</v>
      </c>
      <c r="M34" s="308">
        <v>5630</v>
      </c>
      <c r="N34" s="308">
        <v>1479</v>
      </c>
      <c r="O34" s="308">
        <v>1904</v>
      </c>
      <c r="P34" s="308">
        <v>3383</v>
      </c>
      <c r="Q34" s="308">
        <v>81467</v>
      </c>
      <c r="R34" s="308">
        <v>74760</v>
      </c>
      <c r="S34" s="308">
        <v>156227</v>
      </c>
      <c r="T34" s="308">
        <v>226</v>
      </c>
      <c r="U34" s="308">
        <v>99</v>
      </c>
      <c r="V34" s="308">
        <v>325</v>
      </c>
    </row>
    <row r="35" spans="1:22" ht="20.25" customHeight="1">
      <c r="A35" s="309" t="s">
        <v>29</v>
      </c>
      <c r="B35" s="308">
        <v>5488</v>
      </c>
      <c r="C35" s="308">
        <v>1375</v>
      </c>
      <c r="D35" s="308">
        <v>6863</v>
      </c>
      <c r="E35" s="308">
        <v>7487</v>
      </c>
      <c r="F35" s="308">
        <v>3464</v>
      </c>
      <c r="G35" s="308">
        <v>10951</v>
      </c>
      <c r="H35" s="308">
        <v>35118</v>
      </c>
      <c r="I35" s="308">
        <v>22958</v>
      </c>
      <c r="J35" s="308">
        <v>58076</v>
      </c>
      <c r="K35" s="308">
        <v>436</v>
      </c>
      <c r="L35" s="308">
        <v>764</v>
      </c>
      <c r="M35" s="308">
        <v>1200</v>
      </c>
      <c r="N35" s="308">
        <v>1545</v>
      </c>
      <c r="O35" s="308">
        <v>1206</v>
      </c>
      <c r="P35" s="308">
        <v>2751</v>
      </c>
      <c r="Q35" s="308">
        <v>50074</v>
      </c>
      <c r="R35" s="308">
        <v>29767</v>
      </c>
      <c r="S35" s="308">
        <v>79841</v>
      </c>
      <c r="T35" s="308">
        <v>154</v>
      </c>
      <c r="U35" s="308">
        <v>66</v>
      </c>
      <c r="V35" s="308">
        <v>220</v>
      </c>
    </row>
    <row r="36" spans="1:22" ht="20.25" customHeight="1">
      <c r="A36" s="201" t="s">
        <v>30</v>
      </c>
      <c r="B36" s="308">
        <v>134</v>
      </c>
      <c r="C36" s="308">
        <v>25</v>
      </c>
      <c r="D36" s="308">
        <v>159</v>
      </c>
      <c r="E36" s="308">
        <v>201</v>
      </c>
      <c r="F36" s="308">
        <v>82</v>
      </c>
      <c r="G36" s="308">
        <v>283</v>
      </c>
      <c r="H36" s="308">
        <v>777</v>
      </c>
      <c r="I36" s="308">
        <v>383</v>
      </c>
      <c r="J36" s="308">
        <v>1160</v>
      </c>
      <c r="K36" s="308">
        <v>234</v>
      </c>
      <c r="L36" s="308">
        <v>140</v>
      </c>
      <c r="M36" s="308">
        <v>374</v>
      </c>
      <c r="N36" s="308">
        <v>82</v>
      </c>
      <c r="O36" s="308">
        <v>67</v>
      </c>
      <c r="P36" s="308">
        <v>149</v>
      </c>
      <c r="Q36" s="308">
        <v>1428</v>
      </c>
      <c r="R36" s="308">
        <v>697</v>
      </c>
      <c r="S36" s="308">
        <v>2125</v>
      </c>
      <c r="T36" s="308">
        <v>74</v>
      </c>
      <c r="U36" s="308">
        <v>47</v>
      </c>
      <c r="V36" s="308">
        <v>121</v>
      </c>
    </row>
    <row r="37" spans="1:22" ht="20.25" customHeight="1">
      <c r="A37" s="201" t="s">
        <v>31</v>
      </c>
      <c r="B37" s="308">
        <v>9188</v>
      </c>
      <c r="C37" s="308">
        <v>4030</v>
      </c>
      <c r="D37" s="308">
        <v>13218</v>
      </c>
      <c r="E37" s="308">
        <v>11220</v>
      </c>
      <c r="F37" s="308">
        <v>4849</v>
      </c>
      <c r="G37" s="308">
        <v>16069</v>
      </c>
      <c r="H37" s="308">
        <v>57502</v>
      </c>
      <c r="I37" s="308">
        <v>26829</v>
      </c>
      <c r="J37" s="308">
        <v>84331</v>
      </c>
      <c r="K37" s="308">
        <v>922</v>
      </c>
      <c r="L37" s="308">
        <v>734</v>
      </c>
      <c r="M37" s="308">
        <v>1656</v>
      </c>
      <c r="N37" s="308">
        <v>4351</v>
      </c>
      <c r="O37" s="308">
        <v>2546</v>
      </c>
      <c r="P37" s="308">
        <v>6897</v>
      </c>
      <c r="Q37" s="308">
        <v>83183</v>
      </c>
      <c r="R37" s="308">
        <v>38988</v>
      </c>
      <c r="S37" s="308">
        <v>122171</v>
      </c>
      <c r="T37" s="308">
        <v>245</v>
      </c>
      <c r="U37" s="308">
        <v>112</v>
      </c>
      <c r="V37" s="308">
        <v>357</v>
      </c>
    </row>
    <row r="38" spans="1:22" ht="20.25" customHeight="1">
      <c r="A38" s="201" t="s">
        <v>32</v>
      </c>
      <c r="B38" s="308">
        <v>1024</v>
      </c>
      <c r="C38" s="308">
        <v>230</v>
      </c>
      <c r="D38" s="308">
        <v>1254</v>
      </c>
      <c r="E38" s="308">
        <v>1273</v>
      </c>
      <c r="F38" s="308">
        <v>725</v>
      </c>
      <c r="G38" s="308">
        <v>1998</v>
      </c>
      <c r="H38" s="308">
        <v>5038</v>
      </c>
      <c r="I38" s="308">
        <v>2791</v>
      </c>
      <c r="J38" s="308">
        <v>7829</v>
      </c>
      <c r="K38" s="308">
        <v>193</v>
      </c>
      <c r="L38" s="308">
        <v>255</v>
      </c>
      <c r="M38" s="308">
        <v>448</v>
      </c>
      <c r="N38" s="308">
        <v>703</v>
      </c>
      <c r="O38" s="308">
        <v>462</v>
      </c>
      <c r="P38" s="308">
        <v>1165</v>
      </c>
      <c r="Q38" s="308">
        <v>8231</v>
      </c>
      <c r="R38" s="308">
        <v>4463</v>
      </c>
      <c r="S38" s="308">
        <v>12694</v>
      </c>
      <c r="T38" s="308">
        <v>51</v>
      </c>
      <c r="U38" s="308">
        <v>35</v>
      </c>
      <c r="V38" s="308">
        <v>86</v>
      </c>
    </row>
    <row r="39" spans="1:22" ht="20.25" customHeight="1">
      <c r="A39" s="201" t="s">
        <v>33</v>
      </c>
      <c r="B39" s="308">
        <v>3416</v>
      </c>
      <c r="C39" s="308">
        <v>596</v>
      </c>
      <c r="D39" s="308">
        <v>4012</v>
      </c>
      <c r="E39" s="308">
        <v>4059</v>
      </c>
      <c r="F39" s="308">
        <v>1984</v>
      </c>
      <c r="G39" s="308">
        <v>6043</v>
      </c>
      <c r="H39" s="308">
        <v>12199</v>
      </c>
      <c r="I39" s="308">
        <v>5760</v>
      </c>
      <c r="J39" s="308">
        <v>17959</v>
      </c>
      <c r="K39" s="308">
        <v>1064</v>
      </c>
      <c r="L39" s="308">
        <v>496</v>
      </c>
      <c r="M39" s="308">
        <v>1560</v>
      </c>
      <c r="N39" s="308">
        <v>5752</v>
      </c>
      <c r="O39" s="308">
        <v>4355</v>
      </c>
      <c r="P39" s="308">
        <v>10107</v>
      </c>
      <c r="Q39" s="308">
        <v>26490</v>
      </c>
      <c r="R39" s="308">
        <v>13191</v>
      </c>
      <c r="S39" s="308">
        <v>39681</v>
      </c>
      <c r="T39" s="308">
        <v>1147</v>
      </c>
      <c r="U39" s="308">
        <v>824</v>
      </c>
      <c r="V39" s="308">
        <v>1971</v>
      </c>
    </row>
    <row r="40" spans="1:22" s="313" customFormat="1" ht="17.25" customHeight="1">
      <c r="A40" s="197" t="s">
        <v>49</v>
      </c>
      <c r="B40" s="203">
        <f>SUM(B4:B39)</f>
        <v>82557</v>
      </c>
      <c r="C40" s="203">
        <f>SUM(C4:C39)</f>
        <v>27764</v>
      </c>
      <c r="D40" s="203">
        <f t="shared" ref="D40:R40" si="0">SUM(D4:D39)</f>
        <v>110321</v>
      </c>
      <c r="E40" s="203">
        <f t="shared" si="0"/>
        <v>115694</v>
      </c>
      <c r="F40" s="203">
        <f t="shared" si="0"/>
        <v>59059</v>
      </c>
      <c r="G40" s="203">
        <f t="shared" si="0"/>
        <v>174753</v>
      </c>
      <c r="H40" s="203">
        <f t="shared" si="0"/>
        <v>465410</v>
      </c>
      <c r="I40" s="203">
        <f t="shared" si="0"/>
        <v>318487</v>
      </c>
      <c r="J40" s="203">
        <f t="shared" si="0"/>
        <v>783897</v>
      </c>
      <c r="K40" s="203">
        <f t="shared" si="0"/>
        <v>17888</v>
      </c>
      <c r="L40" s="203">
        <f t="shared" si="0"/>
        <v>20012</v>
      </c>
      <c r="M40" s="203">
        <f t="shared" si="0"/>
        <v>37900</v>
      </c>
      <c r="N40" s="203">
        <f t="shared" si="0"/>
        <v>38637</v>
      </c>
      <c r="O40" s="203">
        <f t="shared" si="0"/>
        <v>34442</v>
      </c>
      <c r="P40" s="203">
        <f t="shared" si="0"/>
        <v>71680</v>
      </c>
      <c r="Q40" s="203">
        <f t="shared" si="0"/>
        <v>720186</v>
      </c>
      <c r="R40" s="203">
        <f t="shared" si="0"/>
        <v>459764</v>
      </c>
      <c r="S40" s="203">
        <f>Q40+R40</f>
        <v>1179950</v>
      </c>
      <c r="T40" s="310">
        <f>SUM(T4:T39)</f>
        <v>8670</v>
      </c>
      <c r="U40" s="310">
        <f t="shared" ref="U40" si="1">SUM(U4:U39)</f>
        <v>5459</v>
      </c>
      <c r="V40" s="310">
        <f>T40+U40</f>
        <v>14129</v>
      </c>
    </row>
    <row r="41" spans="1:22" ht="15" customHeight="1">
      <c r="A41" s="206"/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</row>
    <row r="42" spans="1:22">
      <c r="P42" s="207"/>
      <c r="Q42" s="207"/>
      <c r="R42" s="207"/>
      <c r="S42" s="207"/>
    </row>
  </sheetData>
  <mergeCells count="8">
    <mergeCell ref="Q2:S2"/>
    <mergeCell ref="T2:V2"/>
    <mergeCell ref="A2:A3"/>
    <mergeCell ref="B2:D2"/>
    <mergeCell ref="E2:G2"/>
    <mergeCell ref="H2:J2"/>
    <mergeCell ref="K2:M2"/>
    <mergeCell ref="N2:P2"/>
  </mergeCells>
  <printOptions horizontalCentered="1"/>
  <pageMargins left="0.59055118110236227" right="0.47244094488188981" top="0.47244094488188981" bottom="0.39370078740157483" header="0.23622047244094491" footer="0.23622047244094491"/>
  <pageSetup paperSize="9" scale="83" firstPageNumber="73" pageOrder="overThenDown" orientation="portrait" useFirstPageNumber="1" horizontalDpi="4294967294" verticalDpi="4294967294" r:id="rId1"/>
  <headerFooter alignWithMargins="0">
    <oddFooter>&amp;L&amp;"Arial,Italic"&amp;9AISHE 2012-13&amp;CT-&amp;P</oddFooter>
  </headerFooter>
  <colBreaks count="2" manualBreakCount="2">
    <brk id="7" max="38" man="1"/>
    <brk id="13" max="38" man="1"/>
  </col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V41"/>
  <sheetViews>
    <sheetView view="pageBreakPreview" topLeftCell="A28" zoomScaleSheetLayoutView="100" workbookViewId="0">
      <selection activeCell="A41" sqref="A41:XFD41"/>
    </sheetView>
  </sheetViews>
  <sheetFormatPr defaultRowHeight="14.25"/>
  <cols>
    <col min="1" max="1" width="20.140625" style="312" customWidth="1"/>
    <col min="2" max="2" width="12" style="199" customWidth="1"/>
    <col min="3" max="10" width="8.7109375" style="199" customWidth="1"/>
    <col min="11" max="11" width="6.5703125" style="199" customWidth="1"/>
    <col min="12" max="12" width="7.28515625" style="199" customWidth="1"/>
    <col min="13" max="13" width="6.5703125" style="199" customWidth="1"/>
    <col min="14" max="14" width="6.42578125" style="199" customWidth="1"/>
    <col min="15" max="15" width="7.28515625" style="199" customWidth="1"/>
    <col min="16" max="16" width="6.7109375" style="199" customWidth="1"/>
    <col min="17" max="17" width="8.140625" style="199" customWidth="1"/>
    <col min="18" max="18" width="7.42578125" style="199" customWidth="1"/>
    <col min="19" max="19" width="8.7109375" style="199" customWidth="1"/>
    <col min="20" max="20" width="6.140625" style="199" customWidth="1"/>
    <col min="21" max="21" width="7.28515625" style="199" customWidth="1"/>
    <col min="22" max="22" width="6.5703125" style="199" customWidth="1"/>
    <col min="23" max="16384" width="9.140625" style="312"/>
  </cols>
  <sheetData>
    <row r="1" spans="1:22" s="311" customFormat="1" ht="38.25" customHeight="1">
      <c r="A1" s="69" t="s">
        <v>1323</v>
      </c>
      <c r="B1" s="488" t="s">
        <v>1324</v>
      </c>
      <c r="C1" s="488"/>
      <c r="D1" s="488"/>
      <c r="E1" s="488"/>
      <c r="F1" s="488"/>
      <c r="G1" s="488"/>
      <c r="H1" s="488"/>
      <c r="I1" s="488"/>
      <c r="J1" s="488"/>
      <c r="K1" s="488" t="str">
        <f>B1</f>
        <v>Number of Teachers in Universities teaching departments and its Constituent Units/Off-campus Centres</v>
      </c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</row>
    <row r="2" spans="1:22" ht="31.5" customHeight="1">
      <c r="A2" s="491" t="s">
        <v>36</v>
      </c>
      <c r="B2" s="481" t="s">
        <v>1315</v>
      </c>
      <c r="C2" s="481"/>
      <c r="D2" s="481"/>
      <c r="E2" s="481" t="s">
        <v>1316</v>
      </c>
      <c r="F2" s="482"/>
      <c r="G2" s="482"/>
      <c r="H2" s="481" t="s">
        <v>1317</v>
      </c>
      <c r="I2" s="482"/>
      <c r="J2" s="482"/>
      <c r="K2" s="481" t="s">
        <v>1318</v>
      </c>
      <c r="L2" s="482"/>
      <c r="M2" s="482"/>
      <c r="N2" s="481" t="s">
        <v>1319</v>
      </c>
      <c r="O2" s="482"/>
      <c r="P2" s="482"/>
      <c r="Q2" s="483" t="s">
        <v>48</v>
      </c>
      <c r="R2" s="484"/>
      <c r="S2" s="485"/>
      <c r="T2" s="486" t="s">
        <v>1320</v>
      </c>
      <c r="U2" s="487"/>
      <c r="V2" s="487"/>
    </row>
    <row r="3" spans="1:22" ht="19.5" customHeight="1">
      <c r="A3" s="492"/>
      <c r="B3" s="200" t="s">
        <v>117</v>
      </c>
      <c r="C3" s="200" t="s">
        <v>118</v>
      </c>
      <c r="D3" s="200" t="s">
        <v>104</v>
      </c>
      <c r="E3" s="200" t="s">
        <v>117</v>
      </c>
      <c r="F3" s="200" t="s">
        <v>118</v>
      </c>
      <c r="G3" s="200" t="s">
        <v>104</v>
      </c>
      <c r="H3" s="200" t="s">
        <v>117</v>
      </c>
      <c r="I3" s="200" t="s">
        <v>118</v>
      </c>
      <c r="J3" s="200" t="s">
        <v>104</v>
      </c>
      <c r="K3" s="200" t="s">
        <v>117</v>
      </c>
      <c r="L3" s="200" t="s">
        <v>118</v>
      </c>
      <c r="M3" s="200" t="s">
        <v>104</v>
      </c>
      <c r="N3" s="200" t="s">
        <v>117</v>
      </c>
      <c r="O3" s="200" t="s">
        <v>118</v>
      </c>
      <c r="P3" s="200" t="s">
        <v>104</v>
      </c>
      <c r="Q3" s="200" t="s">
        <v>117</v>
      </c>
      <c r="R3" s="200" t="s">
        <v>118</v>
      </c>
      <c r="S3" s="200" t="s">
        <v>104</v>
      </c>
      <c r="T3" s="307" t="s">
        <v>117</v>
      </c>
      <c r="U3" s="307" t="s">
        <v>118</v>
      </c>
      <c r="V3" s="307" t="s">
        <v>104</v>
      </c>
    </row>
    <row r="4" spans="1:22" ht="30" customHeight="1">
      <c r="A4" s="314" t="s">
        <v>0</v>
      </c>
      <c r="B4" s="308">
        <v>3</v>
      </c>
      <c r="C4" s="308">
        <v>0</v>
      </c>
      <c r="D4" s="308">
        <v>3</v>
      </c>
      <c r="E4" s="308">
        <v>2</v>
      </c>
      <c r="F4" s="308">
        <v>0</v>
      </c>
      <c r="G4" s="308">
        <v>2</v>
      </c>
      <c r="H4" s="308">
        <v>5</v>
      </c>
      <c r="I4" s="308">
        <v>1</v>
      </c>
      <c r="J4" s="308">
        <v>6</v>
      </c>
      <c r="K4" s="308">
        <v>0</v>
      </c>
      <c r="L4" s="308">
        <v>0</v>
      </c>
      <c r="M4" s="308">
        <v>0</v>
      </c>
      <c r="N4" s="308">
        <v>0</v>
      </c>
      <c r="O4" s="308">
        <v>0</v>
      </c>
      <c r="P4" s="308">
        <v>0</v>
      </c>
      <c r="Q4" s="308">
        <v>10</v>
      </c>
      <c r="R4" s="308">
        <v>1</v>
      </c>
      <c r="S4" s="308">
        <v>11</v>
      </c>
      <c r="T4" s="308">
        <v>0</v>
      </c>
      <c r="U4" s="308">
        <v>0</v>
      </c>
      <c r="V4" s="308">
        <v>0</v>
      </c>
    </row>
    <row r="5" spans="1:22" ht="20.25" customHeight="1">
      <c r="A5" s="314" t="s">
        <v>1</v>
      </c>
      <c r="B5" s="308">
        <v>992</v>
      </c>
      <c r="C5" s="308">
        <v>227</v>
      </c>
      <c r="D5" s="308">
        <v>1219</v>
      </c>
      <c r="E5" s="308">
        <v>562</v>
      </c>
      <c r="F5" s="308">
        <v>219</v>
      </c>
      <c r="G5" s="308">
        <v>781</v>
      </c>
      <c r="H5" s="308">
        <v>1619</v>
      </c>
      <c r="I5" s="308">
        <v>818</v>
      </c>
      <c r="J5" s="308">
        <v>2437</v>
      </c>
      <c r="K5" s="308">
        <v>6</v>
      </c>
      <c r="L5" s="308">
        <v>10</v>
      </c>
      <c r="M5" s="308">
        <v>16</v>
      </c>
      <c r="N5" s="308">
        <v>525</v>
      </c>
      <c r="O5" s="308">
        <v>260</v>
      </c>
      <c r="P5" s="308">
        <v>785</v>
      </c>
      <c r="Q5" s="308">
        <v>3704</v>
      </c>
      <c r="R5" s="308">
        <v>1534</v>
      </c>
      <c r="S5" s="308">
        <v>5238</v>
      </c>
      <c r="T5" s="308">
        <v>34</v>
      </c>
      <c r="U5" s="308">
        <v>11</v>
      </c>
      <c r="V5" s="308">
        <v>45</v>
      </c>
    </row>
    <row r="6" spans="1:22" ht="20.25" customHeight="1">
      <c r="A6" s="314" t="s">
        <v>2</v>
      </c>
      <c r="B6" s="308">
        <v>42</v>
      </c>
      <c r="C6" s="308">
        <v>3</v>
      </c>
      <c r="D6" s="308">
        <v>45</v>
      </c>
      <c r="E6" s="308">
        <v>40</v>
      </c>
      <c r="F6" s="308">
        <v>9</v>
      </c>
      <c r="G6" s="308">
        <v>49</v>
      </c>
      <c r="H6" s="308">
        <v>133</v>
      </c>
      <c r="I6" s="308">
        <v>29</v>
      </c>
      <c r="J6" s="308">
        <v>162</v>
      </c>
      <c r="K6" s="308">
        <v>0</v>
      </c>
      <c r="L6" s="308">
        <v>0</v>
      </c>
      <c r="M6" s="308">
        <v>0</v>
      </c>
      <c r="N6" s="308">
        <v>0</v>
      </c>
      <c r="O6" s="308">
        <v>0</v>
      </c>
      <c r="P6" s="308">
        <v>0</v>
      </c>
      <c r="Q6" s="308">
        <v>215</v>
      </c>
      <c r="R6" s="308">
        <v>41</v>
      </c>
      <c r="S6" s="308">
        <v>256</v>
      </c>
      <c r="T6" s="308">
        <v>0</v>
      </c>
      <c r="U6" s="308">
        <v>0</v>
      </c>
      <c r="V6" s="308">
        <v>0</v>
      </c>
    </row>
    <row r="7" spans="1:22" ht="20.25" customHeight="1">
      <c r="A7" s="314" t="s">
        <v>3</v>
      </c>
      <c r="B7" s="308">
        <v>445</v>
      </c>
      <c r="C7" s="308">
        <v>161</v>
      </c>
      <c r="D7" s="308">
        <v>606</v>
      </c>
      <c r="E7" s="308">
        <v>353</v>
      </c>
      <c r="F7" s="308">
        <v>117</v>
      </c>
      <c r="G7" s="308">
        <v>470</v>
      </c>
      <c r="H7" s="308">
        <v>880</v>
      </c>
      <c r="I7" s="308">
        <v>348</v>
      </c>
      <c r="J7" s="308">
        <v>1228</v>
      </c>
      <c r="K7" s="308">
        <v>0</v>
      </c>
      <c r="L7" s="308">
        <v>0</v>
      </c>
      <c r="M7" s="308">
        <v>0</v>
      </c>
      <c r="N7" s="308">
        <v>78</v>
      </c>
      <c r="O7" s="308">
        <v>88</v>
      </c>
      <c r="P7" s="308">
        <v>166</v>
      </c>
      <c r="Q7" s="308">
        <v>1756</v>
      </c>
      <c r="R7" s="308">
        <v>714</v>
      </c>
      <c r="S7" s="308">
        <v>2470</v>
      </c>
      <c r="T7" s="308">
        <v>21</v>
      </c>
      <c r="U7" s="308">
        <v>8</v>
      </c>
      <c r="V7" s="308">
        <v>29</v>
      </c>
    </row>
    <row r="8" spans="1:22" ht="20.25" customHeight="1">
      <c r="A8" s="314" t="s">
        <v>4</v>
      </c>
      <c r="B8" s="308">
        <v>564</v>
      </c>
      <c r="C8" s="308">
        <v>54</v>
      </c>
      <c r="D8" s="308">
        <v>618</v>
      </c>
      <c r="E8" s="308">
        <v>343</v>
      </c>
      <c r="F8" s="308">
        <v>56</v>
      </c>
      <c r="G8" s="308">
        <v>399</v>
      </c>
      <c r="H8" s="308">
        <v>429</v>
      </c>
      <c r="I8" s="308">
        <v>68</v>
      </c>
      <c r="J8" s="308">
        <v>497</v>
      </c>
      <c r="K8" s="308">
        <v>14</v>
      </c>
      <c r="L8" s="308">
        <v>8</v>
      </c>
      <c r="M8" s="308">
        <v>22</v>
      </c>
      <c r="N8" s="308">
        <v>51</v>
      </c>
      <c r="O8" s="308">
        <v>6</v>
      </c>
      <c r="P8" s="308">
        <v>57</v>
      </c>
      <c r="Q8" s="308">
        <v>1401</v>
      </c>
      <c r="R8" s="308">
        <v>192</v>
      </c>
      <c r="S8" s="308">
        <v>1593</v>
      </c>
      <c r="T8" s="308">
        <v>397</v>
      </c>
      <c r="U8" s="308">
        <v>106</v>
      </c>
      <c r="V8" s="308">
        <v>503</v>
      </c>
    </row>
    <row r="9" spans="1:22" ht="20.25" customHeight="1">
      <c r="A9" s="314" t="s">
        <v>5</v>
      </c>
      <c r="B9" s="308">
        <v>867</v>
      </c>
      <c r="C9" s="308">
        <v>452</v>
      </c>
      <c r="D9" s="308">
        <v>1319</v>
      </c>
      <c r="E9" s="308">
        <v>74</v>
      </c>
      <c r="F9" s="308">
        <v>77</v>
      </c>
      <c r="G9" s="308">
        <v>151</v>
      </c>
      <c r="H9" s="308">
        <v>210</v>
      </c>
      <c r="I9" s="308">
        <v>225</v>
      </c>
      <c r="J9" s="308">
        <v>435</v>
      </c>
      <c r="K9" s="308">
        <v>0</v>
      </c>
      <c r="L9" s="308">
        <v>0</v>
      </c>
      <c r="M9" s="308">
        <v>0</v>
      </c>
      <c r="N9" s="308">
        <v>78</v>
      </c>
      <c r="O9" s="308">
        <v>105</v>
      </c>
      <c r="P9" s="308">
        <v>183</v>
      </c>
      <c r="Q9" s="308">
        <v>1229</v>
      </c>
      <c r="R9" s="308">
        <v>859</v>
      </c>
      <c r="S9" s="308">
        <v>2088</v>
      </c>
      <c r="T9" s="308">
        <v>0</v>
      </c>
      <c r="U9" s="308">
        <v>0</v>
      </c>
      <c r="V9" s="308">
        <v>0</v>
      </c>
    </row>
    <row r="10" spans="1:22" ht="20.25" customHeight="1">
      <c r="A10" s="314" t="s">
        <v>6</v>
      </c>
      <c r="B10" s="308">
        <v>119</v>
      </c>
      <c r="C10" s="308">
        <v>22</v>
      </c>
      <c r="D10" s="308">
        <v>141</v>
      </c>
      <c r="E10" s="308">
        <v>176</v>
      </c>
      <c r="F10" s="308">
        <v>46</v>
      </c>
      <c r="G10" s="308">
        <v>222</v>
      </c>
      <c r="H10" s="308">
        <v>568</v>
      </c>
      <c r="I10" s="308">
        <v>197</v>
      </c>
      <c r="J10" s="308">
        <v>765</v>
      </c>
      <c r="K10" s="308">
        <v>1</v>
      </c>
      <c r="L10" s="308">
        <v>0</v>
      </c>
      <c r="M10" s="308">
        <v>1</v>
      </c>
      <c r="N10" s="308">
        <v>106</v>
      </c>
      <c r="O10" s="308">
        <v>44</v>
      </c>
      <c r="P10" s="308">
        <v>150</v>
      </c>
      <c r="Q10" s="308">
        <v>970</v>
      </c>
      <c r="R10" s="308">
        <v>309</v>
      </c>
      <c r="S10" s="308">
        <v>1279</v>
      </c>
      <c r="T10" s="308">
        <v>6</v>
      </c>
      <c r="U10" s="308">
        <v>4</v>
      </c>
      <c r="V10" s="308">
        <v>10</v>
      </c>
    </row>
    <row r="11" spans="1:22" ht="20.25" customHeight="1">
      <c r="A11" s="314" t="s">
        <v>7</v>
      </c>
      <c r="B11" s="308">
        <v>0</v>
      </c>
      <c r="C11" s="308">
        <v>1</v>
      </c>
      <c r="D11" s="308">
        <v>1</v>
      </c>
      <c r="E11" s="308">
        <v>0</v>
      </c>
      <c r="F11" s="308">
        <v>0</v>
      </c>
      <c r="G11" s="308">
        <v>0</v>
      </c>
      <c r="H11" s="308">
        <v>4</v>
      </c>
      <c r="I11" s="308">
        <v>3</v>
      </c>
      <c r="J11" s="308">
        <v>7</v>
      </c>
      <c r="K11" s="308">
        <v>0</v>
      </c>
      <c r="L11" s="308">
        <v>0</v>
      </c>
      <c r="M11" s="308">
        <v>0</v>
      </c>
      <c r="N11" s="308">
        <v>0</v>
      </c>
      <c r="O11" s="308">
        <v>0</v>
      </c>
      <c r="P11" s="308">
        <v>0</v>
      </c>
      <c r="Q11" s="308">
        <v>4</v>
      </c>
      <c r="R11" s="308">
        <v>4</v>
      </c>
      <c r="S11" s="308">
        <v>8</v>
      </c>
      <c r="T11" s="308">
        <v>0</v>
      </c>
      <c r="U11" s="308">
        <v>0</v>
      </c>
      <c r="V11" s="308">
        <v>0</v>
      </c>
    </row>
    <row r="12" spans="1:22" ht="20.25" customHeight="1">
      <c r="A12" s="314" t="s">
        <v>81</v>
      </c>
      <c r="B12" s="308">
        <v>0</v>
      </c>
      <c r="C12" s="308">
        <v>0</v>
      </c>
      <c r="D12" s="308">
        <v>0</v>
      </c>
      <c r="E12" s="308">
        <v>0</v>
      </c>
      <c r="F12" s="308">
        <v>0</v>
      </c>
      <c r="G12" s="308">
        <v>0</v>
      </c>
      <c r="H12" s="308">
        <v>0</v>
      </c>
      <c r="I12" s="308">
        <v>0</v>
      </c>
      <c r="J12" s="308">
        <v>0</v>
      </c>
      <c r="K12" s="308">
        <v>0</v>
      </c>
      <c r="L12" s="308">
        <v>0</v>
      </c>
      <c r="M12" s="308">
        <v>0</v>
      </c>
      <c r="N12" s="308">
        <v>0</v>
      </c>
      <c r="O12" s="308">
        <v>0</v>
      </c>
      <c r="P12" s="308">
        <v>0</v>
      </c>
      <c r="Q12" s="308">
        <v>0</v>
      </c>
      <c r="R12" s="308">
        <v>0</v>
      </c>
      <c r="S12" s="308">
        <v>0</v>
      </c>
      <c r="T12" s="308">
        <v>0</v>
      </c>
      <c r="U12" s="308">
        <v>0</v>
      </c>
      <c r="V12" s="308">
        <v>0</v>
      </c>
    </row>
    <row r="13" spans="1:22" ht="20.25" customHeight="1">
      <c r="A13" s="314" t="s">
        <v>8</v>
      </c>
      <c r="B13" s="308">
        <v>1448</v>
      </c>
      <c r="C13" s="308">
        <v>491</v>
      </c>
      <c r="D13" s="308">
        <v>1939</v>
      </c>
      <c r="E13" s="308">
        <v>835</v>
      </c>
      <c r="F13" s="308">
        <v>430</v>
      </c>
      <c r="G13" s="308">
        <v>1265</v>
      </c>
      <c r="H13" s="308">
        <v>1257</v>
      </c>
      <c r="I13" s="308">
        <v>865</v>
      </c>
      <c r="J13" s="308">
        <v>2122</v>
      </c>
      <c r="K13" s="308">
        <v>13</v>
      </c>
      <c r="L13" s="308">
        <v>30</v>
      </c>
      <c r="M13" s="308">
        <v>43</v>
      </c>
      <c r="N13" s="308">
        <v>63</v>
      </c>
      <c r="O13" s="308">
        <v>51</v>
      </c>
      <c r="P13" s="308">
        <v>114</v>
      </c>
      <c r="Q13" s="308">
        <v>3616</v>
      </c>
      <c r="R13" s="308">
        <v>1867</v>
      </c>
      <c r="S13" s="308">
        <v>5483</v>
      </c>
      <c r="T13" s="308">
        <v>1</v>
      </c>
      <c r="U13" s="308">
        <v>1</v>
      </c>
      <c r="V13" s="308">
        <v>2</v>
      </c>
    </row>
    <row r="14" spans="1:22" ht="20.25" customHeight="1">
      <c r="A14" s="314" t="s">
        <v>9</v>
      </c>
      <c r="B14" s="308">
        <v>28</v>
      </c>
      <c r="C14" s="308">
        <v>4</v>
      </c>
      <c r="D14" s="308">
        <v>32</v>
      </c>
      <c r="E14" s="308">
        <v>35</v>
      </c>
      <c r="F14" s="308">
        <v>20</v>
      </c>
      <c r="G14" s="308">
        <v>55</v>
      </c>
      <c r="H14" s="308">
        <v>17</v>
      </c>
      <c r="I14" s="308">
        <v>5</v>
      </c>
      <c r="J14" s="308">
        <v>22</v>
      </c>
      <c r="K14" s="308">
        <v>0</v>
      </c>
      <c r="L14" s="308">
        <v>0</v>
      </c>
      <c r="M14" s="308">
        <v>0</v>
      </c>
      <c r="N14" s="308">
        <v>0</v>
      </c>
      <c r="O14" s="308">
        <v>0</v>
      </c>
      <c r="P14" s="308">
        <v>0</v>
      </c>
      <c r="Q14" s="308">
        <v>80</v>
      </c>
      <c r="R14" s="308">
        <v>29</v>
      </c>
      <c r="S14" s="308">
        <v>109</v>
      </c>
      <c r="T14" s="308">
        <v>0</v>
      </c>
      <c r="U14" s="308">
        <v>0</v>
      </c>
      <c r="V14" s="308">
        <v>0</v>
      </c>
    </row>
    <row r="15" spans="1:22" ht="20.25" customHeight="1">
      <c r="A15" s="314" t="s">
        <v>10</v>
      </c>
      <c r="B15" s="308">
        <v>659</v>
      </c>
      <c r="C15" s="308">
        <v>121</v>
      </c>
      <c r="D15" s="308">
        <v>780</v>
      </c>
      <c r="E15" s="308">
        <v>889</v>
      </c>
      <c r="F15" s="308">
        <v>186</v>
      </c>
      <c r="G15" s="308">
        <v>1075</v>
      </c>
      <c r="H15" s="308">
        <v>3024</v>
      </c>
      <c r="I15" s="308">
        <v>1502</v>
      </c>
      <c r="J15" s="308">
        <v>4526</v>
      </c>
      <c r="K15" s="308">
        <v>65</v>
      </c>
      <c r="L15" s="308">
        <v>153</v>
      </c>
      <c r="M15" s="308">
        <v>218</v>
      </c>
      <c r="N15" s="308">
        <v>129</v>
      </c>
      <c r="O15" s="308">
        <v>110</v>
      </c>
      <c r="P15" s="308">
        <v>239</v>
      </c>
      <c r="Q15" s="308">
        <v>4766</v>
      </c>
      <c r="R15" s="308">
        <v>2072</v>
      </c>
      <c r="S15" s="308">
        <v>6838</v>
      </c>
      <c r="T15" s="308">
        <v>265</v>
      </c>
      <c r="U15" s="308">
        <v>204</v>
      </c>
      <c r="V15" s="308">
        <v>469</v>
      </c>
    </row>
    <row r="16" spans="1:22" ht="20.25" customHeight="1">
      <c r="A16" s="314" t="s">
        <v>11</v>
      </c>
      <c r="B16" s="308">
        <v>965</v>
      </c>
      <c r="C16" s="308">
        <v>254</v>
      </c>
      <c r="D16" s="308">
        <v>1219</v>
      </c>
      <c r="E16" s="308">
        <v>814</v>
      </c>
      <c r="F16" s="308">
        <v>208</v>
      </c>
      <c r="G16" s="308">
        <v>1022</v>
      </c>
      <c r="H16" s="308">
        <v>1406</v>
      </c>
      <c r="I16" s="308">
        <v>1115</v>
      </c>
      <c r="J16" s="308">
        <v>2521</v>
      </c>
      <c r="K16" s="308">
        <v>292</v>
      </c>
      <c r="L16" s="308">
        <v>102</v>
      </c>
      <c r="M16" s="308">
        <v>394</v>
      </c>
      <c r="N16" s="308">
        <v>101</v>
      </c>
      <c r="O16" s="308">
        <v>99</v>
      </c>
      <c r="P16" s="308">
        <v>200</v>
      </c>
      <c r="Q16" s="308">
        <v>3578</v>
      </c>
      <c r="R16" s="308">
        <v>1778</v>
      </c>
      <c r="S16" s="308">
        <v>5356</v>
      </c>
      <c r="T16" s="308">
        <v>10</v>
      </c>
      <c r="U16" s="308">
        <v>1</v>
      </c>
      <c r="V16" s="308">
        <v>11</v>
      </c>
    </row>
    <row r="17" spans="1:22" ht="20.25" customHeight="1">
      <c r="A17" s="314" t="s">
        <v>12</v>
      </c>
      <c r="B17" s="308">
        <v>511</v>
      </c>
      <c r="C17" s="308">
        <v>89</v>
      </c>
      <c r="D17" s="308">
        <v>600</v>
      </c>
      <c r="E17" s="308">
        <v>262</v>
      </c>
      <c r="F17" s="308">
        <v>51</v>
      </c>
      <c r="G17" s="308">
        <v>313</v>
      </c>
      <c r="H17" s="308">
        <v>1133</v>
      </c>
      <c r="I17" s="308">
        <v>606</v>
      </c>
      <c r="J17" s="308">
        <v>1739</v>
      </c>
      <c r="K17" s="308">
        <v>4</v>
      </c>
      <c r="L17" s="308">
        <v>5</v>
      </c>
      <c r="M17" s="308">
        <v>9</v>
      </c>
      <c r="N17" s="308">
        <v>24</v>
      </c>
      <c r="O17" s="308">
        <v>9</v>
      </c>
      <c r="P17" s="308">
        <v>33</v>
      </c>
      <c r="Q17" s="308">
        <v>1934</v>
      </c>
      <c r="R17" s="308">
        <v>760</v>
      </c>
      <c r="S17" s="308">
        <v>2694</v>
      </c>
      <c r="T17" s="308">
        <v>5</v>
      </c>
      <c r="U17" s="308">
        <v>2</v>
      </c>
      <c r="V17" s="308">
        <v>7</v>
      </c>
    </row>
    <row r="18" spans="1:22" ht="20.25" customHeight="1">
      <c r="A18" s="314" t="s">
        <v>13</v>
      </c>
      <c r="B18" s="308">
        <v>268</v>
      </c>
      <c r="C18" s="308">
        <v>60</v>
      </c>
      <c r="D18" s="308">
        <v>328</v>
      </c>
      <c r="E18" s="308">
        <v>163</v>
      </c>
      <c r="F18" s="308">
        <v>48</v>
      </c>
      <c r="G18" s="308">
        <v>211</v>
      </c>
      <c r="H18" s="308">
        <v>521</v>
      </c>
      <c r="I18" s="308">
        <v>180</v>
      </c>
      <c r="J18" s="308">
        <v>701</v>
      </c>
      <c r="K18" s="308">
        <v>0</v>
      </c>
      <c r="L18" s="308">
        <v>1</v>
      </c>
      <c r="M18" s="308">
        <v>1</v>
      </c>
      <c r="N18" s="308">
        <v>230</v>
      </c>
      <c r="O18" s="308">
        <v>145</v>
      </c>
      <c r="P18" s="308">
        <v>375</v>
      </c>
      <c r="Q18" s="308">
        <v>1182</v>
      </c>
      <c r="R18" s="308">
        <v>434</v>
      </c>
      <c r="S18" s="308">
        <v>1616</v>
      </c>
      <c r="T18" s="308">
        <v>23</v>
      </c>
      <c r="U18" s="308">
        <v>5</v>
      </c>
      <c r="V18" s="308">
        <v>28</v>
      </c>
    </row>
    <row r="19" spans="1:22" ht="20.25" customHeight="1">
      <c r="A19" s="314" t="s">
        <v>14</v>
      </c>
      <c r="B19" s="308">
        <v>241</v>
      </c>
      <c r="C19" s="308">
        <v>22</v>
      </c>
      <c r="D19" s="308">
        <v>263</v>
      </c>
      <c r="E19" s="308">
        <v>310</v>
      </c>
      <c r="F19" s="308">
        <v>57</v>
      </c>
      <c r="G19" s="308">
        <v>367</v>
      </c>
      <c r="H19" s="308">
        <v>436</v>
      </c>
      <c r="I19" s="308">
        <v>107</v>
      </c>
      <c r="J19" s="308">
        <v>543</v>
      </c>
      <c r="K19" s="308">
        <v>0</v>
      </c>
      <c r="L19" s="308">
        <v>0</v>
      </c>
      <c r="M19" s="308">
        <v>0</v>
      </c>
      <c r="N19" s="308">
        <v>43</v>
      </c>
      <c r="O19" s="308">
        <v>19</v>
      </c>
      <c r="P19" s="308">
        <v>62</v>
      </c>
      <c r="Q19" s="308">
        <v>1030</v>
      </c>
      <c r="R19" s="308">
        <v>205</v>
      </c>
      <c r="S19" s="308">
        <v>1235</v>
      </c>
      <c r="T19" s="308">
        <v>13</v>
      </c>
      <c r="U19" s="308">
        <v>1</v>
      </c>
      <c r="V19" s="308">
        <v>14</v>
      </c>
    </row>
    <row r="20" spans="1:22" ht="20.25" customHeight="1">
      <c r="A20" s="314" t="s">
        <v>15</v>
      </c>
      <c r="B20" s="308">
        <v>2355</v>
      </c>
      <c r="C20" s="308">
        <v>541</v>
      </c>
      <c r="D20" s="308">
        <v>2896</v>
      </c>
      <c r="E20" s="308">
        <v>1624</v>
      </c>
      <c r="F20" s="308">
        <v>584</v>
      </c>
      <c r="G20" s="308">
        <v>2208</v>
      </c>
      <c r="H20" s="308">
        <v>3101</v>
      </c>
      <c r="I20" s="308">
        <v>1900</v>
      </c>
      <c r="J20" s="308">
        <v>5001</v>
      </c>
      <c r="K20" s="308">
        <v>886</v>
      </c>
      <c r="L20" s="308">
        <v>692</v>
      </c>
      <c r="M20" s="308">
        <v>1578</v>
      </c>
      <c r="N20" s="308">
        <v>425</v>
      </c>
      <c r="O20" s="308">
        <v>317</v>
      </c>
      <c r="P20" s="308">
        <v>742</v>
      </c>
      <c r="Q20" s="308">
        <v>8391</v>
      </c>
      <c r="R20" s="308">
        <v>4034</v>
      </c>
      <c r="S20" s="308">
        <v>12425</v>
      </c>
      <c r="T20" s="308">
        <v>184</v>
      </c>
      <c r="U20" s="308">
        <v>63</v>
      </c>
      <c r="V20" s="308">
        <v>247</v>
      </c>
    </row>
    <row r="21" spans="1:22" ht="20.25" customHeight="1">
      <c r="A21" s="314" t="s">
        <v>16</v>
      </c>
      <c r="B21" s="308">
        <v>472</v>
      </c>
      <c r="C21" s="308">
        <v>203</v>
      </c>
      <c r="D21" s="308">
        <v>675</v>
      </c>
      <c r="E21" s="308">
        <v>427</v>
      </c>
      <c r="F21" s="308">
        <v>287</v>
      </c>
      <c r="G21" s="308">
        <v>714</v>
      </c>
      <c r="H21" s="308">
        <v>962</v>
      </c>
      <c r="I21" s="308">
        <v>1043</v>
      </c>
      <c r="J21" s="308">
        <v>2005</v>
      </c>
      <c r="K21" s="308">
        <v>37</v>
      </c>
      <c r="L21" s="308">
        <v>20</v>
      </c>
      <c r="M21" s="308">
        <v>57</v>
      </c>
      <c r="N21" s="308">
        <v>224</v>
      </c>
      <c r="O21" s="308">
        <v>384</v>
      </c>
      <c r="P21" s="308">
        <v>608</v>
      </c>
      <c r="Q21" s="308">
        <v>2122</v>
      </c>
      <c r="R21" s="308">
        <v>1937</v>
      </c>
      <c r="S21" s="308">
        <v>4059</v>
      </c>
      <c r="T21" s="308">
        <v>17</v>
      </c>
      <c r="U21" s="308">
        <v>1</v>
      </c>
      <c r="V21" s="308">
        <v>18</v>
      </c>
    </row>
    <row r="22" spans="1:22" ht="20.25" customHeight="1">
      <c r="A22" s="314" t="s">
        <v>82</v>
      </c>
      <c r="B22" s="308">
        <v>2</v>
      </c>
      <c r="C22" s="308">
        <v>1</v>
      </c>
      <c r="D22" s="308">
        <v>3</v>
      </c>
      <c r="E22" s="308">
        <v>0</v>
      </c>
      <c r="F22" s="308">
        <v>0</v>
      </c>
      <c r="G22" s="308">
        <v>0</v>
      </c>
      <c r="H22" s="308">
        <v>14</v>
      </c>
      <c r="I22" s="308">
        <v>11</v>
      </c>
      <c r="J22" s="308">
        <v>25</v>
      </c>
      <c r="K22" s="308">
        <v>0</v>
      </c>
      <c r="L22" s="308">
        <v>0</v>
      </c>
      <c r="M22" s="308">
        <v>0</v>
      </c>
      <c r="N22" s="308">
        <v>19</v>
      </c>
      <c r="O22" s="308">
        <v>13</v>
      </c>
      <c r="P22" s="308">
        <v>32</v>
      </c>
      <c r="Q22" s="308">
        <v>35</v>
      </c>
      <c r="R22" s="308">
        <v>25</v>
      </c>
      <c r="S22" s="308">
        <v>60</v>
      </c>
      <c r="T22" s="308">
        <v>0</v>
      </c>
      <c r="U22" s="308">
        <v>0</v>
      </c>
      <c r="V22" s="308">
        <v>0</v>
      </c>
    </row>
    <row r="23" spans="1:22" ht="20.25" customHeight="1">
      <c r="A23" s="314" t="s">
        <v>17</v>
      </c>
      <c r="B23" s="308">
        <v>491</v>
      </c>
      <c r="C23" s="308">
        <v>119</v>
      </c>
      <c r="D23" s="308">
        <v>610</v>
      </c>
      <c r="E23" s="308">
        <v>398</v>
      </c>
      <c r="F23" s="308">
        <v>153</v>
      </c>
      <c r="G23" s="308">
        <v>551</v>
      </c>
      <c r="H23" s="308">
        <v>1533</v>
      </c>
      <c r="I23" s="308">
        <v>689</v>
      </c>
      <c r="J23" s="308">
        <v>2222</v>
      </c>
      <c r="K23" s="308">
        <v>55</v>
      </c>
      <c r="L23" s="308">
        <v>59</v>
      </c>
      <c r="M23" s="308">
        <v>114</v>
      </c>
      <c r="N23" s="308">
        <v>123</v>
      </c>
      <c r="O23" s="308">
        <v>73</v>
      </c>
      <c r="P23" s="308">
        <v>196</v>
      </c>
      <c r="Q23" s="308">
        <v>2600</v>
      </c>
      <c r="R23" s="308">
        <v>1093</v>
      </c>
      <c r="S23" s="308">
        <v>3693</v>
      </c>
      <c r="T23" s="308">
        <v>79</v>
      </c>
      <c r="U23" s="308">
        <v>49</v>
      </c>
      <c r="V23" s="308">
        <v>128</v>
      </c>
    </row>
    <row r="24" spans="1:22" ht="20.25" customHeight="1">
      <c r="A24" s="314" t="s">
        <v>18</v>
      </c>
      <c r="B24" s="308">
        <v>2545</v>
      </c>
      <c r="C24" s="308">
        <v>730</v>
      </c>
      <c r="D24" s="308">
        <v>3275</v>
      </c>
      <c r="E24" s="308">
        <v>2405</v>
      </c>
      <c r="F24" s="308">
        <v>1001</v>
      </c>
      <c r="G24" s="308">
        <v>3406</v>
      </c>
      <c r="H24" s="308">
        <v>4819</v>
      </c>
      <c r="I24" s="308">
        <v>3377</v>
      </c>
      <c r="J24" s="308">
        <v>8196</v>
      </c>
      <c r="K24" s="308">
        <v>1143</v>
      </c>
      <c r="L24" s="308">
        <v>877</v>
      </c>
      <c r="M24" s="308">
        <v>2020</v>
      </c>
      <c r="N24" s="308">
        <v>308</v>
      </c>
      <c r="O24" s="308">
        <v>194</v>
      </c>
      <c r="P24" s="308">
        <v>502</v>
      </c>
      <c r="Q24" s="308">
        <v>11220</v>
      </c>
      <c r="R24" s="308">
        <v>6179</v>
      </c>
      <c r="S24" s="308">
        <v>17399</v>
      </c>
      <c r="T24" s="308">
        <v>419</v>
      </c>
      <c r="U24" s="308">
        <v>215</v>
      </c>
      <c r="V24" s="308">
        <v>634</v>
      </c>
    </row>
    <row r="25" spans="1:22" ht="20.25" customHeight="1">
      <c r="A25" s="314" t="s">
        <v>19</v>
      </c>
      <c r="B25" s="308">
        <v>75</v>
      </c>
      <c r="C25" s="308">
        <v>12</v>
      </c>
      <c r="D25" s="308">
        <v>87</v>
      </c>
      <c r="E25" s="308">
        <v>82</v>
      </c>
      <c r="F25" s="308">
        <v>21</v>
      </c>
      <c r="G25" s="308">
        <v>103</v>
      </c>
      <c r="H25" s="308">
        <v>139</v>
      </c>
      <c r="I25" s="308">
        <v>54</v>
      </c>
      <c r="J25" s="308">
        <v>193</v>
      </c>
      <c r="K25" s="308">
        <v>1</v>
      </c>
      <c r="L25" s="308">
        <v>3</v>
      </c>
      <c r="M25" s="308">
        <v>4</v>
      </c>
      <c r="N25" s="308">
        <v>6</v>
      </c>
      <c r="O25" s="308">
        <v>2</v>
      </c>
      <c r="P25" s="308">
        <v>8</v>
      </c>
      <c r="Q25" s="308">
        <v>303</v>
      </c>
      <c r="R25" s="308">
        <v>92</v>
      </c>
      <c r="S25" s="308">
        <v>395</v>
      </c>
      <c r="T25" s="308">
        <v>0</v>
      </c>
      <c r="U25" s="308">
        <v>0</v>
      </c>
      <c r="V25" s="308">
        <v>0</v>
      </c>
    </row>
    <row r="26" spans="1:22" ht="20.25" customHeight="1">
      <c r="A26" s="314" t="s">
        <v>20</v>
      </c>
      <c r="B26" s="308">
        <v>65</v>
      </c>
      <c r="C26" s="308">
        <v>12</v>
      </c>
      <c r="D26" s="308">
        <v>77</v>
      </c>
      <c r="E26" s="308">
        <v>85</v>
      </c>
      <c r="F26" s="308">
        <v>29</v>
      </c>
      <c r="G26" s="308">
        <v>114</v>
      </c>
      <c r="H26" s="308">
        <v>235</v>
      </c>
      <c r="I26" s="308">
        <v>177</v>
      </c>
      <c r="J26" s="308">
        <v>412</v>
      </c>
      <c r="K26" s="308">
        <v>0</v>
      </c>
      <c r="L26" s="308">
        <v>3</v>
      </c>
      <c r="M26" s="308">
        <v>3</v>
      </c>
      <c r="N26" s="308">
        <v>0</v>
      </c>
      <c r="O26" s="308">
        <v>0</v>
      </c>
      <c r="P26" s="308">
        <v>0</v>
      </c>
      <c r="Q26" s="308">
        <v>385</v>
      </c>
      <c r="R26" s="308">
        <v>221</v>
      </c>
      <c r="S26" s="308">
        <v>606</v>
      </c>
      <c r="T26" s="308">
        <v>3</v>
      </c>
      <c r="U26" s="308">
        <v>1</v>
      </c>
      <c r="V26" s="308">
        <v>4</v>
      </c>
    </row>
    <row r="27" spans="1:22" ht="20.25" customHeight="1">
      <c r="A27" s="314" t="s">
        <v>21</v>
      </c>
      <c r="B27" s="308">
        <v>42</v>
      </c>
      <c r="C27" s="308">
        <v>3</v>
      </c>
      <c r="D27" s="308">
        <v>45</v>
      </c>
      <c r="E27" s="308">
        <v>28</v>
      </c>
      <c r="F27" s="308">
        <v>7</v>
      </c>
      <c r="G27" s="308">
        <v>35</v>
      </c>
      <c r="H27" s="308">
        <v>84</v>
      </c>
      <c r="I27" s="308">
        <v>41</v>
      </c>
      <c r="J27" s="308">
        <v>125</v>
      </c>
      <c r="K27" s="308">
        <v>0</v>
      </c>
      <c r="L27" s="308">
        <v>0</v>
      </c>
      <c r="M27" s="308">
        <v>0</v>
      </c>
      <c r="N27" s="308">
        <v>1</v>
      </c>
      <c r="O27" s="308">
        <v>3</v>
      </c>
      <c r="P27" s="308">
        <v>4</v>
      </c>
      <c r="Q27" s="308">
        <v>155</v>
      </c>
      <c r="R27" s="308">
        <v>54</v>
      </c>
      <c r="S27" s="308">
        <v>209</v>
      </c>
      <c r="T27" s="308">
        <v>0</v>
      </c>
      <c r="U27" s="308">
        <v>0</v>
      </c>
      <c r="V27" s="308">
        <v>0</v>
      </c>
    </row>
    <row r="28" spans="1:22" ht="20.25" customHeight="1">
      <c r="A28" s="314" t="s">
        <v>22</v>
      </c>
      <c r="B28" s="308">
        <v>39</v>
      </c>
      <c r="C28" s="308">
        <v>1</v>
      </c>
      <c r="D28" s="308">
        <v>40</v>
      </c>
      <c r="E28" s="308">
        <v>63</v>
      </c>
      <c r="F28" s="308">
        <v>13</v>
      </c>
      <c r="G28" s="308">
        <v>76</v>
      </c>
      <c r="H28" s="308">
        <v>81</v>
      </c>
      <c r="I28" s="308">
        <v>31</v>
      </c>
      <c r="J28" s="308">
        <v>112</v>
      </c>
      <c r="K28" s="308">
        <v>0</v>
      </c>
      <c r="L28" s="308">
        <v>0</v>
      </c>
      <c r="M28" s="308">
        <v>0</v>
      </c>
      <c r="N28" s="308">
        <v>12</v>
      </c>
      <c r="O28" s="308">
        <v>6</v>
      </c>
      <c r="P28" s="308">
        <v>18</v>
      </c>
      <c r="Q28" s="308">
        <v>195</v>
      </c>
      <c r="R28" s="308">
        <v>51</v>
      </c>
      <c r="S28" s="308">
        <v>246</v>
      </c>
      <c r="T28" s="308">
        <v>14</v>
      </c>
      <c r="U28" s="308">
        <v>4</v>
      </c>
      <c r="V28" s="308">
        <v>18</v>
      </c>
    </row>
    <row r="29" spans="1:22" ht="20.25" customHeight="1">
      <c r="A29" s="314" t="s">
        <v>23</v>
      </c>
      <c r="B29" s="308">
        <v>587</v>
      </c>
      <c r="C29" s="308">
        <v>185</v>
      </c>
      <c r="D29" s="308">
        <v>772</v>
      </c>
      <c r="E29" s="308">
        <v>684</v>
      </c>
      <c r="F29" s="308">
        <v>226</v>
      </c>
      <c r="G29" s="308">
        <v>910</v>
      </c>
      <c r="H29" s="308">
        <v>1328</v>
      </c>
      <c r="I29" s="308">
        <v>944</v>
      </c>
      <c r="J29" s="308">
        <v>2272</v>
      </c>
      <c r="K29" s="308">
        <v>17</v>
      </c>
      <c r="L29" s="308">
        <v>25</v>
      </c>
      <c r="M29" s="308">
        <v>42</v>
      </c>
      <c r="N29" s="308">
        <v>104</v>
      </c>
      <c r="O29" s="308">
        <v>51</v>
      </c>
      <c r="P29" s="308">
        <v>155</v>
      </c>
      <c r="Q29" s="308">
        <v>2720</v>
      </c>
      <c r="R29" s="308">
        <v>1431</v>
      </c>
      <c r="S29" s="308">
        <v>4151</v>
      </c>
      <c r="T29" s="308">
        <v>83</v>
      </c>
      <c r="U29" s="308">
        <v>24</v>
      </c>
      <c r="V29" s="308">
        <v>107</v>
      </c>
    </row>
    <row r="30" spans="1:22" ht="20.25" customHeight="1">
      <c r="A30" s="314" t="s">
        <v>24</v>
      </c>
      <c r="B30" s="308">
        <v>175</v>
      </c>
      <c r="C30" s="308">
        <v>53</v>
      </c>
      <c r="D30" s="308">
        <v>228</v>
      </c>
      <c r="E30" s="308">
        <v>187</v>
      </c>
      <c r="F30" s="308">
        <v>76</v>
      </c>
      <c r="G30" s="308">
        <v>263</v>
      </c>
      <c r="H30" s="308">
        <v>286</v>
      </c>
      <c r="I30" s="308">
        <v>148</v>
      </c>
      <c r="J30" s="308">
        <v>434</v>
      </c>
      <c r="K30" s="308">
        <v>35</v>
      </c>
      <c r="L30" s="308">
        <v>83</v>
      </c>
      <c r="M30" s="308">
        <v>118</v>
      </c>
      <c r="N30" s="308">
        <v>13</v>
      </c>
      <c r="O30" s="308">
        <v>6</v>
      </c>
      <c r="P30" s="308">
        <v>19</v>
      </c>
      <c r="Q30" s="308">
        <v>696</v>
      </c>
      <c r="R30" s="308">
        <v>366</v>
      </c>
      <c r="S30" s="308">
        <v>1062</v>
      </c>
      <c r="T30" s="308">
        <v>6</v>
      </c>
      <c r="U30" s="308">
        <v>2</v>
      </c>
      <c r="V30" s="308">
        <v>8</v>
      </c>
    </row>
    <row r="31" spans="1:22" ht="20.25" customHeight="1">
      <c r="A31" s="314" t="s">
        <v>25</v>
      </c>
      <c r="B31" s="308">
        <v>566</v>
      </c>
      <c r="C31" s="308">
        <v>200</v>
      </c>
      <c r="D31" s="308">
        <v>766</v>
      </c>
      <c r="E31" s="308">
        <v>432</v>
      </c>
      <c r="F31" s="308">
        <v>206</v>
      </c>
      <c r="G31" s="308">
        <v>638</v>
      </c>
      <c r="H31" s="308">
        <v>1930</v>
      </c>
      <c r="I31" s="308">
        <v>1335</v>
      </c>
      <c r="J31" s="308">
        <v>3265</v>
      </c>
      <c r="K31" s="308">
        <v>71</v>
      </c>
      <c r="L31" s="308">
        <v>96</v>
      </c>
      <c r="M31" s="308">
        <v>167</v>
      </c>
      <c r="N31" s="308">
        <v>58</v>
      </c>
      <c r="O31" s="308">
        <v>54</v>
      </c>
      <c r="P31" s="308">
        <v>112</v>
      </c>
      <c r="Q31" s="308">
        <v>3057</v>
      </c>
      <c r="R31" s="308">
        <v>1891</v>
      </c>
      <c r="S31" s="308">
        <v>4948</v>
      </c>
      <c r="T31" s="308">
        <v>8</v>
      </c>
      <c r="U31" s="308">
        <v>2</v>
      </c>
      <c r="V31" s="308">
        <v>10</v>
      </c>
    </row>
    <row r="32" spans="1:22" ht="20.25" customHeight="1">
      <c r="A32" s="314" t="s">
        <v>26</v>
      </c>
      <c r="B32" s="308">
        <v>797</v>
      </c>
      <c r="C32" s="308">
        <v>205</v>
      </c>
      <c r="D32" s="308">
        <v>1002</v>
      </c>
      <c r="E32" s="308">
        <v>588</v>
      </c>
      <c r="F32" s="308">
        <v>263</v>
      </c>
      <c r="G32" s="308">
        <v>851</v>
      </c>
      <c r="H32" s="308">
        <v>2635</v>
      </c>
      <c r="I32" s="308">
        <v>1566</v>
      </c>
      <c r="J32" s="308">
        <v>4201</v>
      </c>
      <c r="K32" s="308">
        <v>254</v>
      </c>
      <c r="L32" s="308">
        <v>84</v>
      </c>
      <c r="M32" s="308">
        <v>338</v>
      </c>
      <c r="N32" s="308">
        <v>74</v>
      </c>
      <c r="O32" s="308">
        <v>77</v>
      </c>
      <c r="P32" s="308">
        <v>151</v>
      </c>
      <c r="Q32" s="308">
        <v>4348</v>
      </c>
      <c r="R32" s="308">
        <v>2195</v>
      </c>
      <c r="S32" s="308">
        <v>6543</v>
      </c>
      <c r="T32" s="308">
        <v>92</v>
      </c>
      <c r="U32" s="308">
        <v>57</v>
      </c>
      <c r="V32" s="308">
        <v>149</v>
      </c>
    </row>
    <row r="33" spans="1:22" ht="20.25" customHeight="1">
      <c r="A33" s="314" t="s">
        <v>27</v>
      </c>
      <c r="B33" s="308">
        <v>53</v>
      </c>
      <c r="C33" s="308">
        <v>11</v>
      </c>
      <c r="D33" s="308">
        <v>64</v>
      </c>
      <c r="E33" s="308">
        <v>79</v>
      </c>
      <c r="F33" s="308">
        <v>30</v>
      </c>
      <c r="G33" s="308">
        <v>109</v>
      </c>
      <c r="H33" s="308">
        <v>294</v>
      </c>
      <c r="I33" s="308">
        <v>214</v>
      </c>
      <c r="J33" s="308">
        <v>508</v>
      </c>
      <c r="K33" s="308">
        <v>66</v>
      </c>
      <c r="L33" s="308">
        <v>87</v>
      </c>
      <c r="M33" s="308">
        <v>153</v>
      </c>
      <c r="N33" s="308">
        <v>18</v>
      </c>
      <c r="O33" s="308">
        <v>3</v>
      </c>
      <c r="P33" s="308">
        <v>21</v>
      </c>
      <c r="Q33" s="308">
        <v>510</v>
      </c>
      <c r="R33" s="308">
        <v>345</v>
      </c>
      <c r="S33" s="308">
        <v>855</v>
      </c>
      <c r="T33" s="308">
        <v>4</v>
      </c>
      <c r="U33" s="308">
        <v>11</v>
      </c>
      <c r="V33" s="308">
        <v>15</v>
      </c>
    </row>
    <row r="34" spans="1:22" ht="20.25" customHeight="1">
      <c r="A34" s="314" t="s">
        <v>28</v>
      </c>
      <c r="B34" s="308">
        <v>3807</v>
      </c>
      <c r="C34" s="308">
        <v>1084</v>
      </c>
      <c r="D34" s="308">
        <v>4891</v>
      </c>
      <c r="E34" s="308">
        <v>2310</v>
      </c>
      <c r="F34" s="308">
        <v>1024</v>
      </c>
      <c r="G34" s="308">
        <v>3334</v>
      </c>
      <c r="H34" s="308">
        <v>8859</v>
      </c>
      <c r="I34" s="308">
        <v>5603</v>
      </c>
      <c r="J34" s="308">
        <v>14462</v>
      </c>
      <c r="K34" s="308">
        <v>845</v>
      </c>
      <c r="L34" s="308">
        <v>596</v>
      </c>
      <c r="M34" s="308">
        <v>1441</v>
      </c>
      <c r="N34" s="308">
        <v>145</v>
      </c>
      <c r="O34" s="308">
        <v>211</v>
      </c>
      <c r="P34" s="308">
        <v>356</v>
      </c>
      <c r="Q34" s="308">
        <v>15966</v>
      </c>
      <c r="R34" s="308">
        <v>8518</v>
      </c>
      <c r="S34" s="308">
        <v>24484</v>
      </c>
      <c r="T34" s="308">
        <v>94</v>
      </c>
      <c r="U34" s="308">
        <v>17</v>
      </c>
      <c r="V34" s="308">
        <v>111</v>
      </c>
    </row>
    <row r="35" spans="1:22" ht="20.25" customHeight="1">
      <c r="A35" s="309" t="s">
        <v>29</v>
      </c>
      <c r="B35" s="308">
        <v>693</v>
      </c>
      <c r="C35" s="308">
        <v>178</v>
      </c>
      <c r="D35" s="308">
        <v>871</v>
      </c>
      <c r="E35" s="308">
        <v>367</v>
      </c>
      <c r="F35" s="308">
        <v>134</v>
      </c>
      <c r="G35" s="308">
        <v>501</v>
      </c>
      <c r="H35" s="308">
        <v>869</v>
      </c>
      <c r="I35" s="308">
        <v>361</v>
      </c>
      <c r="J35" s="308">
        <v>1230</v>
      </c>
      <c r="K35" s="308">
        <v>0</v>
      </c>
      <c r="L35" s="308">
        <v>0</v>
      </c>
      <c r="M35" s="308">
        <v>0</v>
      </c>
      <c r="N35" s="308">
        <v>297</v>
      </c>
      <c r="O35" s="308">
        <v>146</v>
      </c>
      <c r="P35" s="308">
        <v>443</v>
      </c>
      <c r="Q35" s="308">
        <v>2226</v>
      </c>
      <c r="R35" s="308">
        <v>819</v>
      </c>
      <c r="S35" s="308">
        <v>3045</v>
      </c>
      <c r="T35" s="308">
        <v>32</v>
      </c>
      <c r="U35" s="308">
        <v>12</v>
      </c>
      <c r="V35" s="308">
        <v>44</v>
      </c>
    </row>
    <row r="36" spans="1:22" ht="20.25" customHeight="1">
      <c r="A36" s="314" t="s">
        <v>30</v>
      </c>
      <c r="B36" s="308">
        <v>33</v>
      </c>
      <c r="C36" s="308">
        <v>5</v>
      </c>
      <c r="D36" s="308">
        <v>38</v>
      </c>
      <c r="E36" s="308">
        <v>42</v>
      </c>
      <c r="F36" s="308">
        <v>9</v>
      </c>
      <c r="G36" s="308">
        <v>51</v>
      </c>
      <c r="H36" s="308">
        <v>202</v>
      </c>
      <c r="I36" s="308">
        <v>67</v>
      </c>
      <c r="J36" s="308">
        <v>269</v>
      </c>
      <c r="K36" s="308">
        <v>0</v>
      </c>
      <c r="L36" s="308">
        <v>0</v>
      </c>
      <c r="M36" s="308">
        <v>0</v>
      </c>
      <c r="N36" s="308">
        <v>17</v>
      </c>
      <c r="O36" s="308">
        <v>3</v>
      </c>
      <c r="P36" s="308">
        <v>20</v>
      </c>
      <c r="Q36" s="308">
        <v>294</v>
      </c>
      <c r="R36" s="308">
        <v>84</v>
      </c>
      <c r="S36" s="308">
        <v>378</v>
      </c>
      <c r="T36" s="308">
        <v>0</v>
      </c>
      <c r="U36" s="308">
        <v>0</v>
      </c>
      <c r="V36" s="308">
        <v>0</v>
      </c>
    </row>
    <row r="37" spans="1:22" ht="20.25" customHeight="1">
      <c r="A37" s="314" t="s">
        <v>31</v>
      </c>
      <c r="B37" s="308">
        <v>2481</v>
      </c>
      <c r="C37" s="308">
        <v>533</v>
      </c>
      <c r="D37" s="308">
        <v>3014</v>
      </c>
      <c r="E37" s="308">
        <v>1751</v>
      </c>
      <c r="F37" s="308">
        <v>603</v>
      </c>
      <c r="G37" s="308">
        <v>2354</v>
      </c>
      <c r="H37" s="308">
        <v>5151</v>
      </c>
      <c r="I37" s="308">
        <v>2805</v>
      </c>
      <c r="J37" s="308">
        <v>7956</v>
      </c>
      <c r="K37" s="308">
        <v>479</v>
      </c>
      <c r="L37" s="308">
        <v>203</v>
      </c>
      <c r="M37" s="308">
        <v>682</v>
      </c>
      <c r="N37" s="308">
        <v>552</v>
      </c>
      <c r="O37" s="308">
        <v>264</v>
      </c>
      <c r="P37" s="308">
        <v>816</v>
      </c>
      <c r="Q37" s="308">
        <v>10414</v>
      </c>
      <c r="R37" s="308">
        <v>4408</v>
      </c>
      <c r="S37" s="308">
        <v>14822</v>
      </c>
      <c r="T37" s="308">
        <v>118</v>
      </c>
      <c r="U37" s="308">
        <v>48</v>
      </c>
      <c r="V37" s="308">
        <v>166</v>
      </c>
    </row>
    <row r="38" spans="1:22" ht="20.25" customHeight="1">
      <c r="A38" s="314" t="s">
        <v>32</v>
      </c>
      <c r="B38" s="308">
        <v>463</v>
      </c>
      <c r="C38" s="308">
        <v>70</v>
      </c>
      <c r="D38" s="308">
        <v>533</v>
      </c>
      <c r="E38" s="308">
        <v>302</v>
      </c>
      <c r="F38" s="308">
        <v>94</v>
      </c>
      <c r="G38" s="308">
        <v>396</v>
      </c>
      <c r="H38" s="308">
        <v>845</v>
      </c>
      <c r="I38" s="308">
        <v>341</v>
      </c>
      <c r="J38" s="308">
        <v>1186</v>
      </c>
      <c r="K38" s="308">
        <v>119</v>
      </c>
      <c r="L38" s="308">
        <v>96</v>
      </c>
      <c r="M38" s="308">
        <v>215</v>
      </c>
      <c r="N38" s="308">
        <v>250</v>
      </c>
      <c r="O38" s="308">
        <v>105</v>
      </c>
      <c r="P38" s="308">
        <v>355</v>
      </c>
      <c r="Q38" s="308">
        <v>1979</v>
      </c>
      <c r="R38" s="308">
        <v>706</v>
      </c>
      <c r="S38" s="308">
        <v>2685</v>
      </c>
      <c r="T38" s="308">
        <v>9</v>
      </c>
      <c r="U38" s="308">
        <v>12</v>
      </c>
      <c r="V38" s="308">
        <v>21</v>
      </c>
    </row>
    <row r="39" spans="1:22" ht="20.25" customHeight="1">
      <c r="A39" s="314" t="s">
        <v>33</v>
      </c>
      <c r="B39" s="308">
        <v>1560</v>
      </c>
      <c r="C39" s="308">
        <v>242</v>
      </c>
      <c r="D39" s="308">
        <v>1802</v>
      </c>
      <c r="E39" s="308">
        <v>1093</v>
      </c>
      <c r="F39" s="308">
        <v>288</v>
      </c>
      <c r="G39" s="308">
        <v>1381</v>
      </c>
      <c r="H39" s="308">
        <v>1440</v>
      </c>
      <c r="I39" s="308">
        <v>434</v>
      </c>
      <c r="J39" s="308">
        <v>1874</v>
      </c>
      <c r="K39" s="308">
        <v>19</v>
      </c>
      <c r="L39" s="308">
        <v>1</v>
      </c>
      <c r="M39" s="308">
        <v>20</v>
      </c>
      <c r="N39" s="308">
        <v>305</v>
      </c>
      <c r="O39" s="308">
        <v>95</v>
      </c>
      <c r="P39" s="308">
        <v>400</v>
      </c>
      <c r="Q39" s="308">
        <v>4417</v>
      </c>
      <c r="R39" s="308">
        <v>1060</v>
      </c>
      <c r="S39" s="308">
        <v>5477</v>
      </c>
      <c r="T39" s="308">
        <v>98</v>
      </c>
      <c r="U39" s="308">
        <v>19</v>
      </c>
      <c r="V39" s="308">
        <v>117</v>
      </c>
    </row>
    <row r="40" spans="1:22" s="313" customFormat="1" ht="20.25" customHeight="1">
      <c r="A40" s="315" t="s">
        <v>49</v>
      </c>
      <c r="B40" s="203">
        <f>SUM(B4:B39)</f>
        <v>24453</v>
      </c>
      <c r="C40" s="203">
        <f t="shared" ref="C40:R40" si="0">SUM(C4:C39)</f>
        <v>6349</v>
      </c>
      <c r="D40" s="203">
        <f t="shared" si="0"/>
        <v>30802</v>
      </c>
      <c r="E40" s="203">
        <f t="shared" si="0"/>
        <v>17805</v>
      </c>
      <c r="F40" s="203">
        <f t="shared" si="0"/>
        <v>6572</v>
      </c>
      <c r="G40" s="203">
        <f t="shared" si="0"/>
        <v>24377</v>
      </c>
      <c r="H40" s="203">
        <f t="shared" si="0"/>
        <v>46449</v>
      </c>
      <c r="I40" s="203">
        <f t="shared" si="0"/>
        <v>27210</v>
      </c>
      <c r="J40" s="203">
        <f t="shared" si="0"/>
        <v>73659</v>
      </c>
      <c r="K40" s="203">
        <f t="shared" si="0"/>
        <v>4422</v>
      </c>
      <c r="L40" s="203">
        <f t="shared" si="0"/>
        <v>3234</v>
      </c>
      <c r="M40" s="203">
        <f t="shared" si="0"/>
        <v>7656</v>
      </c>
      <c r="N40" s="203">
        <f t="shared" si="0"/>
        <v>4379</v>
      </c>
      <c r="O40" s="203">
        <f t="shared" si="0"/>
        <v>2943</v>
      </c>
      <c r="P40" s="203">
        <f t="shared" si="0"/>
        <v>7322</v>
      </c>
      <c r="Q40" s="203">
        <f t="shared" si="0"/>
        <v>97508</v>
      </c>
      <c r="R40" s="203">
        <f t="shared" si="0"/>
        <v>46308</v>
      </c>
      <c r="S40" s="203">
        <f>Q40+R40</f>
        <v>143816</v>
      </c>
      <c r="T40" s="310">
        <f>SUM(T4:T39)</f>
        <v>2035</v>
      </c>
      <c r="U40" s="310">
        <f t="shared" ref="U40" si="1">SUM(U4:U39)</f>
        <v>880</v>
      </c>
      <c r="V40" s="310">
        <f>T40+U40</f>
        <v>2915</v>
      </c>
    </row>
    <row r="41" spans="1:22"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</row>
  </sheetData>
  <mergeCells count="10"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59055118110236227" right="0.27559055118110237" top="0.6692913385826772" bottom="0.55118110236220474" header="0.23622047244094491" footer="0.23622047244094491"/>
  <pageSetup paperSize="9" scale="89" firstPageNumber="76" pageOrder="overThenDown" orientation="portrait" useFirstPageNumber="1" horizontalDpi="4294967294" verticalDpi="4294967294" r:id="rId1"/>
  <headerFooter alignWithMargins="0">
    <oddFooter>&amp;L&amp;"Arial,Italic"&amp;9AISHE 2012-13&amp;CT-&amp;P</oddFooter>
  </headerFooter>
  <colBreaks count="1" manualBreakCount="1">
    <brk id="10" max="38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R41"/>
  <sheetViews>
    <sheetView view="pageBreakPreview" zoomScaleSheetLayoutView="100" workbookViewId="0">
      <selection activeCell="A42" sqref="A42:XFD47"/>
    </sheetView>
  </sheetViews>
  <sheetFormatPr defaultRowHeight="14.25"/>
  <cols>
    <col min="1" max="1" width="23.28515625" style="199" customWidth="1"/>
    <col min="2" max="2" width="8.42578125" style="199" customWidth="1"/>
    <col min="3" max="3" width="8.140625" style="199" customWidth="1"/>
    <col min="4" max="4" width="8.85546875" style="199" customWidth="1"/>
    <col min="5" max="5" width="8.140625" style="199" customWidth="1"/>
    <col min="6" max="6" width="8.28515625" style="199" customWidth="1"/>
    <col min="7" max="7" width="9" style="199" customWidth="1"/>
    <col min="8" max="10" width="8.7109375" style="199" customWidth="1"/>
    <col min="11" max="16" width="11.28515625" style="199" customWidth="1"/>
    <col min="17" max="18" width="8.85546875" style="199" hidden="1" customWidth="1"/>
    <col min="19" max="16384" width="9.140625" style="199"/>
  </cols>
  <sheetData>
    <row r="1" spans="1:17" s="196" customFormat="1" ht="33.75" customHeight="1">
      <c r="A1" s="69" t="s">
        <v>649</v>
      </c>
      <c r="B1" s="488" t="s">
        <v>650</v>
      </c>
      <c r="C1" s="451"/>
      <c r="D1" s="451"/>
      <c r="E1" s="451"/>
      <c r="F1" s="451"/>
      <c r="G1" s="451"/>
      <c r="H1" s="451"/>
      <c r="I1" s="451"/>
      <c r="J1" s="451"/>
      <c r="K1" s="488" t="s">
        <v>650</v>
      </c>
      <c r="L1" s="451"/>
      <c r="M1" s="451"/>
      <c r="N1" s="451"/>
      <c r="O1" s="451"/>
      <c r="P1" s="451"/>
    </row>
    <row r="2" spans="1:17" ht="31.5" customHeight="1">
      <c r="A2" s="489" t="s">
        <v>36</v>
      </c>
      <c r="B2" s="481" t="s">
        <v>651</v>
      </c>
      <c r="C2" s="481"/>
      <c r="D2" s="481"/>
      <c r="E2" s="481" t="s">
        <v>652</v>
      </c>
      <c r="F2" s="482"/>
      <c r="G2" s="482"/>
      <c r="H2" s="481" t="s">
        <v>653</v>
      </c>
      <c r="I2" s="482"/>
      <c r="J2" s="482"/>
      <c r="K2" s="481" t="s">
        <v>654</v>
      </c>
      <c r="L2" s="482"/>
      <c r="M2" s="482"/>
      <c r="N2" s="483" t="s">
        <v>48</v>
      </c>
      <c r="O2" s="484"/>
      <c r="P2" s="485"/>
      <c r="Q2" s="198"/>
    </row>
    <row r="3" spans="1:17" ht="19.5" customHeight="1">
      <c r="A3" s="490"/>
      <c r="B3" s="200" t="s">
        <v>117</v>
      </c>
      <c r="C3" s="200" t="s">
        <v>118</v>
      </c>
      <c r="D3" s="200" t="s">
        <v>104</v>
      </c>
      <c r="E3" s="200" t="s">
        <v>117</v>
      </c>
      <c r="F3" s="200" t="s">
        <v>118</v>
      </c>
      <c r="G3" s="200" t="s">
        <v>104</v>
      </c>
      <c r="H3" s="200" t="s">
        <v>117</v>
      </c>
      <c r="I3" s="200" t="s">
        <v>118</v>
      </c>
      <c r="J3" s="200" t="s">
        <v>104</v>
      </c>
      <c r="K3" s="200" t="s">
        <v>117</v>
      </c>
      <c r="L3" s="200" t="s">
        <v>118</v>
      </c>
      <c r="M3" s="200" t="s">
        <v>104</v>
      </c>
      <c r="N3" s="200" t="s">
        <v>117</v>
      </c>
      <c r="O3" s="200" t="s">
        <v>118</v>
      </c>
      <c r="P3" s="200" t="s">
        <v>104</v>
      </c>
      <c r="Q3" s="198"/>
    </row>
    <row r="4" spans="1:17" ht="30" customHeight="1">
      <c r="A4" s="201" t="s">
        <v>0</v>
      </c>
      <c r="B4" s="202">
        <v>6</v>
      </c>
      <c r="C4" s="202">
        <v>1</v>
      </c>
      <c r="D4" s="202">
        <f>B4+C4</f>
        <v>7</v>
      </c>
      <c r="E4" s="202">
        <v>36</v>
      </c>
      <c r="F4" s="202">
        <v>10</v>
      </c>
      <c r="G4" s="202">
        <f>E4+F4</f>
        <v>46</v>
      </c>
      <c r="H4" s="202">
        <v>124</v>
      </c>
      <c r="I4" s="202">
        <v>47</v>
      </c>
      <c r="J4" s="202">
        <f>H4+I4</f>
        <v>171</v>
      </c>
      <c r="K4" s="202">
        <v>59</v>
      </c>
      <c r="L4" s="202">
        <v>21</v>
      </c>
      <c r="M4" s="202">
        <f>K4+L4</f>
        <v>80</v>
      </c>
      <c r="N4" s="202">
        <f>B4+E4+H4+K4</f>
        <v>225</v>
      </c>
      <c r="O4" s="202">
        <f>C4+F4+I4+L4</f>
        <v>79</v>
      </c>
      <c r="P4" s="202">
        <f>N4+O4</f>
        <v>304</v>
      </c>
      <c r="Q4" s="198"/>
    </row>
    <row r="5" spans="1:17" ht="20.25" customHeight="1">
      <c r="A5" s="201" t="s">
        <v>1</v>
      </c>
      <c r="B5" s="202">
        <v>8193</v>
      </c>
      <c r="C5" s="202">
        <v>3370</v>
      </c>
      <c r="D5" s="202">
        <f t="shared" ref="D5:D39" si="0">B5+C5</f>
        <v>11563</v>
      </c>
      <c r="E5" s="202">
        <v>7472</v>
      </c>
      <c r="F5" s="202">
        <v>3103</v>
      </c>
      <c r="G5" s="202">
        <f t="shared" ref="G5:G39" si="1">E5+F5</f>
        <v>10575</v>
      </c>
      <c r="H5" s="202">
        <v>9395</v>
      </c>
      <c r="I5" s="202">
        <v>4443</v>
      </c>
      <c r="J5" s="202">
        <f t="shared" ref="J5:J39" si="2">H5+I5</f>
        <v>13838</v>
      </c>
      <c r="K5" s="202">
        <v>8388</v>
      </c>
      <c r="L5" s="202">
        <v>5049</v>
      </c>
      <c r="M5" s="202">
        <f t="shared" ref="M5:M39" si="3">K5+L5</f>
        <v>13437</v>
      </c>
      <c r="N5" s="202">
        <f t="shared" ref="N5:O39" si="4">B5+E5+H5+K5</f>
        <v>33448</v>
      </c>
      <c r="O5" s="202">
        <f t="shared" si="4"/>
        <v>15965</v>
      </c>
      <c r="P5" s="202">
        <f t="shared" ref="P5:P39" si="5">N5+O5</f>
        <v>49413</v>
      </c>
      <c r="Q5" s="198"/>
    </row>
    <row r="6" spans="1:17" ht="20.25" customHeight="1">
      <c r="A6" s="201" t="s">
        <v>2</v>
      </c>
      <c r="B6" s="202">
        <v>30</v>
      </c>
      <c r="C6" s="202">
        <v>9</v>
      </c>
      <c r="D6" s="202">
        <f t="shared" si="0"/>
        <v>39</v>
      </c>
      <c r="E6" s="202">
        <v>71</v>
      </c>
      <c r="F6" s="202">
        <v>12</v>
      </c>
      <c r="G6" s="202">
        <f t="shared" si="1"/>
        <v>83</v>
      </c>
      <c r="H6" s="202">
        <v>451</v>
      </c>
      <c r="I6" s="202">
        <v>147</v>
      </c>
      <c r="J6" s="202">
        <f t="shared" si="2"/>
        <v>598</v>
      </c>
      <c r="K6" s="202">
        <v>50</v>
      </c>
      <c r="L6" s="202">
        <v>25</v>
      </c>
      <c r="M6" s="202">
        <f t="shared" si="3"/>
        <v>75</v>
      </c>
      <c r="N6" s="202">
        <f t="shared" si="4"/>
        <v>602</v>
      </c>
      <c r="O6" s="202">
        <f t="shared" si="4"/>
        <v>193</v>
      </c>
      <c r="P6" s="202">
        <f t="shared" si="5"/>
        <v>795</v>
      </c>
      <c r="Q6" s="198"/>
    </row>
    <row r="7" spans="1:17" ht="20.25" customHeight="1">
      <c r="A7" s="201" t="s">
        <v>3</v>
      </c>
      <c r="B7" s="202">
        <v>549</v>
      </c>
      <c r="C7" s="202">
        <v>165</v>
      </c>
      <c r="D7" s="202">
        <f t="shared" si="0"/>
        <v>714</v>
      </c>
      <c r="E7" s="202">
        <v>715</v>
      </c>
      <c r="F7" s="202">
        <v>206</v>
      </c>
      <c r="G7" s="202">
        <f t="shared" si="1"/>
        <v>921</v>
      </c>
      <c r="H7" s="202">
        <v>4021</v>
      </c>
      <c r="I7" s="202">
        <v>1138</v>
      </c>
      <c r="J7" s="202">
        <f t="shared" si="2"/>
        <v>5159</v>
      </c>
      <c r="K7" s="202">
        <v>5138</v>
      </c>
      <c r="L7" s="202">
        <v>825</v>
      </c>
      <c r="M7" s="202">
        <f t="shared" si="3"/>
        <v>5963</v>
      </c>
      <c r="N7" s="202">
        <f t="shared" si="4"/>
        <v>10423</v>
      </c>
      <c r="O7" s="202">
        <f t="shared" si="4"/>
        <v>2334</v>
      </c>
      <c r="P7" s="202">
        <f t="shared" si="5"/>
        <v>12757</v>
      </c>
      <c r="Q7" s="198"/>
    </row>
    <row r="8" spans="1:17" ht="20.25" customHeight="1">
      <c r="A8" s="201" t="s">
        <v>4</v>
      </c>
      <c r="B8" s="202">
        <v>580</v>
      </c>
      <c r="C8" s="202">
        <v>154</v>
      </c>
      <c r="D8" s="202">
        <f t="shared" si="0"/>
        <v>734</v>
      </c>
      <c r="E8" s="202">
        <v>1939</v>
      </c>
      <c r="F8" s="202">
        <v>249</v>
      </c>
      <c r="G8" s="202">
        <f t="shared" si="1"/>
        <v>2188</v>
      </c>
      <c r="H8" s="202">
        <v>11875</v>
      </c>
      <c r="I8" s="202">
        <v>1648</v>
      </c>
      <c r="J8" s="202">
        <f t="shared" si="2"/>
        <v>13523</v>
      </c>
      <c r="K8" s="202">
        <v>11843</v>
      </c>
      <c r="L8" s="202">
        <v>1297</v>
      </c>
      <c r="M8" s="202">
        <f t="shared" si="3"/>
        <v>13140</v>
      </c>
      <c r="N8" s="202">
        <f t="shared" si="4"/>
        <v>26237</v>
      </c>
      <c r="O8" s="202">
        <f t="shared" si="4"/>
        <v>3348</v>
      </c>
      <c r="P8" s="202">
        <f t="shared" si="5"/>
        <v>29585</v>
      </c>
      <c r="Q8" s="198"/>
    </row>
    <row r="9" spans="1:17" ht="20.25" customHeight="1">
      <c r="A9" s="201" t="s">
        <v>5</v>
      </c>
      <c r="B9" s="202">
        <v>389</v>
      </c>
      <c r="C9" s="202">
        <v>574</v>
      </c>
      <c r="D9" s="202">
        <f t="shared" si="0"/>
        <v>963</v>
      </c>
      <c r="E9" s="202">
        <v>481</v>
      </c>
      <c r="F9" s="202">
        <v>115</v>
      </c>
      <c r="G9" s="202">
        <f t="shared" si="1"/>
        <v>596</v>
      </c>
      <c r="H9" s="202">
        <v>554</v>
      </c>
      <c r="I9" s="202">
        <v>334</v>
      </c>
      <c r="J9" s="202">
        <f t="shared" si="2"/>
        <v>888</v>
      </c>
      <c r="K9" s="202">
        <v>442</v>
      </c>
      <c r="L9" s="202">
        <v>73</v>
      </c>
      <c r="M9" s="202">
        <f t="shared" si="3"/>
        <v>515</v>
      </c>
      <c r="N9" s="202">
        <f t="shared" si="4"/>
        <v>1866</v>
      </c>
      <c r="O9" s="202">
        <f t="shared" si="4"/>
        <v>1096</v>
      </c>
      <c r="P9" s="202">
        <f t="shared" si="5"/>
        <v>2962</v>
      </c>
      <c r="Q9" s="198"/>
    </row>
    <row r="10" spans="1:17" ht="20.25" customHeight="1">
      <c r="A10" s="201" t="s">
        <v>6</v>
      </c>
      <c r="B10" s="202">
        <v>932</v>
      </c>
      <c r="C10" s="202">
        <v>317</v>
      </c>
      <c r="D10" s="202">
        <f t="shared" si="0"/>
        <v>1249</v>
      </c>
      <c r="E10" s="202">
        <v>1466</v>
      </c>
      <c r="F10" s="202">
        <v>446</v>
      </c>
      <c r="G10" s="202">
        <f t="shared" si="1"/>
        <v>1912</v>
      </c>
      <c r="H10" s="202">
        <v>4116</v>
      </c>
      <c r="I10" s="202">
        <v>1024</v>
      </c>
      <c r="J10" s="202">
        <f t="shared" si="2"/>
        <v>5140</v>
      </c>
      <c r="K10" s="202">
        <v>3302</v>
      </c>
      <c r="L10" s="202">
        <v>733</v>
      </c>
      <c r="M10" s="202">
        <f t="shared" si="3"/>
        <v>4035</v>
      </c>
      <c r="N10" s="202">
        <f t="shared" si="4"/>
        <v>9816</v>
      </c>
      <c r="O10" s="202">
        <f t="shared" si="4"/>
        <v>2520</v>
      </c>
      <c r="P10" s="202">
        <f t="shared" si="5"/>
        <v>12336</v>
      </c>
      <c r="Q10" s="198"/>
    </row>
    <row r="11" spans="1:17" ht="20.25" customHeight="1">
      <c r="A11" s="201" t="s">
        <v>7</v>
      </c>
      <c r="B11" s="202">
        <v>7</v>
      </c>
      <c r="C11" s="202">
        <v>6</v>
      </c>
      <c r="D11" s="202">
        <f t="shared" si="0"/>
        <v>13</v>
      </c>
      <c r="E11" s="202">
        <v>3</v>
      </c>
      <c r="F11" s="202">
        <v>2</v>
      </c>
      <c r="G11" s="202">
        <f t="shared" si="1"/>
        <v>5</v>
      </c>
      <c r="H11" s="202">
        <v>22</v>
      </c>
      <c r="I11" s="202">
        <v>10</v>
      </c>
      <c r="J11" s="202">
        <f t="shared" si="2"/>
        <v>32</v>
      </c>
      <c r="K11" s="202">
        <v>27</v>
      </c>
      <c r="L11" s="202">
        <v>7</v>
      </c>
      <c r="M11" s="202">
        <f t="shared" si="3"/>
        <v>34</v>
      </c>
      <c r="N11" s="202">
        <f t="shared" si="4"/>
        <v>59</v>
      </c>
      <c r="O11" s="202">
        <f t="shared" si="4"/>
        <v>25</v>
      </c>
      <c r="P11" s="202">
        <f t="shared" si="5"/>
        <v>84</v>
      </c>
      <c r="Q11" s="198"/>
    </row>
    <row r="12" spans="1:17" ht="20.25" customHeight="1">
      <c r="A12" s="201" t="s">
        <v>81</v>
      </c>
      <c r="B12" s="202">
        <v>3</v>
      </c>
      <c r="C12" s="202">
        <v>4</v>
      </c>
      <c r="D12" s="202">
        <f t="shared" si="0"/>
        <v>7</v>
      </c>
      <c r="E12" s="202">
        <v>12</v>
      </c>
      <c r="F12" s="202">
        <v>8</v>
      </c>
      <c r="G12" s="202">
        <f t="shared" si="1"/>
        <v>20</v>
      </c>
      <c r="H12" s="202">
        <v>46</v>
      </c>
      <c r="I12" s="202">
        <v>21</v>
      </c>
      <c r="J12" s="202">
        <f t="shared" si="2"/>
        <v>67</v>
      </c>
      <c r="K12" s="202">
        <v>58</v>
      </c>
      <c r="L12" s="202">
        <v>15</v>
      </c>
      <c r="M12" s="202">
        <f t="shared" si="3"/>
        <v>73</v>
      </c>
      <c r="N12" s="202">
        <f t="shared" si="4"/>
        <v>119</v>
      </c>
      <c r="O12" s="202">
        <f t="shared" si="4"/>
        <v>48</v>
      </c>
      <c r="P12" s="202">
        <f t="shared" si="5"/>
        <v>167</v>
      </c>
      <c r="Q12" s="198"/>
    </row>
    <row r="13" spans="1:17" ht="20.25" customHeight="1">
      <c r="A13" s="201" t="s">
        <v>8</v>
      </c>
      <c r="B13" s="202">
        <v>1384</v>
      </c>
      <c r="C13" s="202">
        <v>721</v>
      </c>
      <c r="D13" s="202">
        <f t="shared" si="0"/>
        <v>2105</v>
      </c>
      <c r="E13" s="202">
        <v>3109</v>
      </c>
      <c r="F13" s="202">
        <v>4300</v>
      </c>
      <c r="G13" s="202">
        <f t="shared" si="1"/>
        <v>7409</v>
      </c>
      <c r="H13" s="202">
        <v>9554</v>
      </c>
      <c r="I13" s="202">
        <v>2680</v>
      </c>
      <c r="J13" s="202">
        <f t="shared" si="2"/>
        <v>12234</v>
      </c>
      <c r="K13" s="202">
        <v>6586</v>
      </c>
      <c r="L13" s="202">
        <v>764</v>
      </c>
      <c r="M13" s="202">
        <f t="shared" si="3"/>
        <v>7350</v>
      </c>
      <c r="N13" s="202">
        <f t="shared" si="4"/>
        <v>20633</v>
      </c>
      <c r="O13" s="202">
        <f t="shared" si="4"/>
        <v>8465</v>
      </c>
      <c r="P13" s="202">
        <f t="shared" si="5"/>
        <v>29098</v>
      </c>
      <c r="Q13" s="198"/>
    </row>
    <row r="14" spans="1:17" ht="20.25" customHeight="1">
      <c r="A14" s="201" t="s">
        <v>9</v>
      </c>
      <c r="B14" s="202">
        <v>60</v>
      </c>
      <c r="C14" s="202">
        <v>22</v>
      </c>
      <c r="D14" s="202">
        <f t="shared" si="0"/>
        <v>82</v>
      </c>
      <c r="E14" s="202">
        <v>76</v>
      </c>
      <c r="F14" s="202">
        <v>51</v>
      </c>
      <c r="G14" s="202">
        <f t="shared" si="1"/>
        <v>127</v>
      </c>
      <c r="H14" s="202">
        <v>1353</v>
      </c>
      <c r="I14" s="202">
        <v>1157</v>
      </c>
      <c r="J14" s="202">
        <f t="shared" si="2"/>
        <v>2510</v>
      </c>
      <c r="K14" s="202">
        <v>763</v>
      </c>
      <c r="L14" s="202">
        <v>589</v>
      </c>
      <c r="M14" s="202">
        <f t="shared" si="3"/>
        <v>1352</v>
      </c>
      <c r="N14" s="202">
        <f t="shared" si="4"/>
        <v>2252</v>
      </c>
      <c r="O14" s="202">
        <f t="shared" si="4"/>
        <v>1819</v>
      </c>
      <c r="P14" s="202">
        <f t="shared" si="5"/>
        <v>4071</v>
      </c>
      <c r="Q14" s="198"/>
    </row>
    <row r="15" spans="1:17" ht="20.25" customHeight="1">
      <c r="A15" s="201" t="s">
        <v>10</v>
      </c>
      <c r="B15" s="202">
        <v>3285</v>
      </c>
      <c r="C15" s="202">
        <v>1310</v>
      </c>
      <c r="D15" s="202">
        <f t="shared" si="0"/>
        <v>4595</v>
      </c>
      <c r="E15" s="202">
        <v>3352</v>
      </c>
      <c r="F15" s="202">
        <v>1189</v>
      </c>
      <c r="G15" s="202">
        <f t="shared" si="1"/>
        <v>4541</v>
      </c>
      <c r="H15" s="202">
        <v>9597</v>
      </c>
      <c r="I15" s="202">
        <v>3030</v>
      </c>
      <c r="J15" s="202">
        <f t="shared" si="2"/>
        <v>12627</v>
      </c>
      <c r="K15" s="202">
        <v>6972</v>
      </c>
      <c r="L15" s="202">
        <v>1395</v>
      </c>
      <c r="M15" s="202">
        <f t="shared" si="3"/>
        <v>8367</v>
      </c>
      <c r="N15" s="202">
        <f t="shared" si="4"/>
        <v>23206</v>
      </c>
      <c r="O15" s="202">
        <f t="shared" si="4"/>
        <v>6924</v>
      </c>
      <c r="P15" s="202">
        <f t="shared" si="5"/>
        <v>30130</v>
      </c>
      <c r="Q15" s="198"/>
    </row>
    <row r="16" spans="1:17" ht="20.25" customHeight="1">
      <c r="A16" s="201" t="s">
        <v>11</v>
      </c>
      <c r="B16" s="202">
        <v>2212</v>
      </c>
      <c r="C16" s="202">
        <v>655</v>
      </c>
      <c r="D16" s="202">
        <f t="shared" si="0"/>
        <v>2867</v>
      </c>
      <c r="E16" s="202">
        <v>2537</v>
      </c>
      <c r="F16" s="202">
        <v>647</v>
      </c>
      <c r="G16" s="202">
        <f t="shared" si="1"/>
        <v>3184</v>
      </c>
      <c r="H16" s="202">
        <v>11783</v>
      </c>
      <c r="I16" s="202">
        <v>2848</v>
      </c>
      <c r="J16" s="202">
        <f t="shared" si="2"/>
        <v>14631</v>
      </c>
      <c r="K16" s="202">
        <v>4814</v>
      </c>
      <c r="L16" s="202">
        <v>1310</v>
      </c>
      <c r="M16" s="202">
        <f t="shared" si="3"/>
        <v>6124</v>
      </c>
      <c r="N16" s="202">
        <f t="shared" si="4"/>
        <v>21346</v>
      </c>
      <c r="O16" s="202">
        <f t="shared" si="4"/>
        <v>5460</v>
      </c>
      <c r="P16" s="202">
        <f t="shared" si="5"/>
        <v>26806</v>
      </c>
      <c r="Q16" s="198"/>
    </row>
    <row r="17" spans="1:17" ht="20.25" customHeight="1">
      <c r="A17" s="201" t="s">
        <v>12</v>
      </c>
      <c r="B17" s="202">
        <v>435</v>
      </c>
      <c r="C17" s="202">
        <v>156</v>
      </c>
      <c r="D17" s="202">
        <f t="shared" si="0"/>
        <v>591</v>
      </c>
      <c r="E17" s="202">
        <v>1366</v>
      </c>
      <c r="F17" s="202">
        <v>1105</v>
      </c>
      <c r="G17" s="202">
        <f t="shared" si="1"/>
        <v>2471</v>
      </c>
      <c r="H17" s="202">
        <v>2778</v>
      </c>
      <c r="I17" s="202">
        <v>1107</v>
      </c>
      <c r="J17" s="202">
        <f t="shared" si="2"/>
        <v>3885</v>
      </c>
      <c r="K17" s="202">
        <v>3028</v>
      </c>
      <c r="L17" s="202">
        <v>816</v>
      </c>
      <c r="M17" s="202">
        <f t="shared" si="3"/>
        <v>3844</v>
      </c>
      <c r="N17" s="202">
        <f t="shared" si="4"/>
        <v>7607</v>
      </c>
      <c r="O17" s="202">
        <f t="shared" si="4"/>
        <v>3184</v>
      </c>
      <c r="P17" s="202">
        <f t="shared" si="5"/>
        <v>10791</v>
      </c>
      <c r="Q17" s="198"/>
    </row>
    <row r="18" spans="1:17" ht="20.25" customHeight="1">
      <c r="A18" s="201" t="s">
        <v>13</v>
      </c>
      <c r="B18" s="202">
        <v>974</v>
      </c>
      <c r="C18" s="202">
        <v>470</v>
      </c>
      <c r="D18" s="202">
        <f t="shared" si="0"/>
        <v>1444</v>
      </c>
      <c r="E18" s="202">
        <v>1867</v>
      </c>
      <c r="F18" s="202">
        <v>752</v>
      </c>
      <c r="G18" s="202">
        <f t="shared" si="1"/>
        <v>2619</v>
      </c>
      <c r="H18" s="202">
        <v>2338</v>
      </c>
      <c r="I18" s="202">
        <v>762</v>
      </c>
      <c r="J18" s="202">
        <f t="shared" si="2"/>
        <v>3100</v>
      </c>
      <c r="K18" s="202">
        <v>1998</v>
      </c>
      <c r="L18" s="202">
        <v>739</v>
      </c>
      <c r="M18" s="202">
        <f t="shared" si="3"/>
        <v>2737</v>
      </c>
      <c r="N18" s="202">
        <f t="shared" si="4"/>
        <v>7177</v>
      </c>
      <c r="O18" s="202">
        <f t="shared" si="4"/>
        <v>2723</v>
      </c>
      <c r="P18" s="202">
        <f t="shared" si="5"/>
        <v>9900</v>
      </c>
      <c r="Q18" s="198"/>
    </row>
    <row r="19" spans="1:17" ht="20.25" customHeight="1">
      <c r="A19" s="201" t="s">
        <v>14</v>
      </c>
      <c r="B19" s="202">
        <v>453</v>
      </c>
      <c r="C19" s="202">
        <v>103</v>
      </c>
      <c r="D19" s="202">
        <f t="shared" si="0"/>
        <v>556</v>
      </c>
      <c r="E19" s="202">
        <v>717</v>
      </c>
      <c r="F19" s="202">
        <v>118</v>
      </c>
      <c r="G19" s="202">
        <f t="shared" si="1"/>
        <v>835</v>
      </c>
      <c r="H19" s="202">
        <v>3007</v>
      </c>
      <c r="I19" s="202">
        <v>522</v>
      </c>
      <c r="J19" s="202">
        <f t="shared" si="2"/>
        <v>3529</v>
      </c>
      <c r="K19" s="202">
        <v>2776</v>
      </c>
      <c r="L19" s="202">
        <v>420</v>
      </c>
      <c r="M19" s="202">
        <f t="shared" si="3"/>
        <v>3196</v>
      </c>
      <c r="N19" s="202">
        <f t="shared" si="4"/>
        <v>6953</v>
      </c>
      <c r="O19" s="202">
        <f t="shared" si="4"/>
        <v>1163</v>
      </c>
      <c r="P19" s="202">
        <f t="shared" si="5"/>
        <v>8116</v>
      </c>
      <c r="Q19" s="198"/>
    </row>
    <row r="20" spans="1:17" ht="20.25" customHeight="1">
      <c r="A20" s="201" t="s">
        <v>15</v>
      </c>
      <c r="B20" s="202">
        <v>8174</v>
      </c>
      <c r="C20" s="202">
        <v>5081</v>
      </c>
      <c r="D20" s="202">
        <f t="shared" si="0"/>
        <v>13255</v>
      </c>
      <c r="E20" s="202">
        <v>9074</v>
      </c>
      <c r="F20" s="202">
        <v>6067</v>
      </c>
      <c r="G20" s="202">
        <f t="shared" si="1"/>
        <v>15141</v>
      </c>
      <c r="H20" s="202">
        <v>23789</v>
      </c>
      <c r="I20" s="202">
        <v>12332</v>
      </c>
      <c r="J20" s="202">
        <f t="shared" si="2"/>
        <v>36121</v>
      </c>
      <c r="K20" s="202">
        <v>17284</v>
      </c>
      <c r="L20" s="202">
        <v>8629</v>
      </c>
      <c r="M20" s="202">
        <f t="shared" si="3"/>
        <v>25913</v>
      </c>
      <c r="N20" s="202">
        <f t="shared" si="4"/>
        <v>58321</v>
      </c>
      <c r="O20" s="202">
        <f t="shared" si="4"/>
        <v>32109</v>
      </c>
      <c r="P20" s="202">
        <f t="shared" si="5"/>
        <v>90430</v>
      </c>
      <c r="Q20" s="198"/>
    </row>
    <row r="21" spans="1:17" ht="20.25" customHeight="1">
      <c r="A21" s="201" t="s">
        <v>16</v>
      </c>
      <c r="B21" s="202">
        <v>3071</v>
      </c>
      <c r="C21" s="202">
        <v>2481</v>
      </c>
      <c r="D21" s="202">
        <f t="shared" si="0"/>
        <v>5552</v>
      </c>
      <c r="E21" s="202">
        <v>4143</v>
      </c>
      <c r="F21" s="202">
        <v>3239</v>
      </c>
      <c r="G21" s="202">
        <f t="shared" si="1"/>
        <v>7382</v>
      </c>
      <c r="H21" s="202">
        <v>7037</v>
      </c>
      <c r="I21" s="202">
        <v>4680</v>
      </c>
      <c r="J21" s="202">
        <f t="shared" si="2"/>
        <v>11717</v>
      </c>
      <c r="K21" s="202">
        <v>3252</v>
      </c>
      <c r="L21" s="202">
        <v>2540</v>
      </c>
      <c r="M21" s="202">
        <f t="shared" si="3"/>
        <v>5792</v>
      </c>
      <c r="N21" s="202">
        <f t="shared" si="4"/>
        <v>17503</v>
      </c>
      <c r="O21" s="202">
        <f t="shared" si="4"/>
        <v>12940</v>
      </c>
      <c r="P21" s="202">
        <f t="shared" si="5"/>
        <v>30443</v>
      </c>
      <c r="Q21" s="198"/>
    </row>
    <row r="22" spans="1:17" ht="20.25" customHeight="1">
      <c r="A22" s="201" t="s">
        <v>82</v>
      </c>
      <c r="B22" s="202">
        <v>8</v>
      </c>
      <c r="C22" s="202">
        <v>1</v>
      </c>
      <c r="D22" s="202">
        <f t="shared" si="0"/>
        <v>9</v>
      </c>
      <c r="E22" s="202">
        <v>0</v>
      </c>
      <c r="F22" s="202">
        <v>0</v>
      </c>
      <c r="G22" s="202">
        <f t="shared" si="1"/>
        <v>0</v>
      </c>
      <c r="H22" s="202">
        <v>5</v>
      </c>
      <c r="I22" s="202">
        <v>3</v>
      </c>
      <c r="J22" s="202">
        <f t="shared" si="2"/>
        <v>8</v>
      </c>
      <c r="K22" s="202">
        <v>2</v>
      </c>
      <c r="L22" s="202">
        <v>2</v>
      </c>
      <c r="M22" s="202">
        <f t="shared" si="3"/>
        <v>4</v>
      </c>
      <c r="N22" s="202">
        <f t="shared" si="4"/>
        <v>15</v>
      </c>
      <c r="O22" s="202">
        <f t="shared" si="4"/>
        <v>6</v>
      </c>
      <c r="P22" s="202">
        <f t="shared" si="5"/>
        <v>21</v>
      </c>
      <c r="Q22" s="198"/>
    </row>
    <row r="23" spans="1:17" ht="20.25" customHeight="1">
      <c r="A23" s="201" t="s">
        <v>17</v>
      </c>
      <c r="B23" s="202">
        <v>5226</v>
      </c>
      <c r="C23" s="202">
        <v>1636</v>
      </c>
      <c r="D23" s="202">
        <f t="shared" si="0"/>
        <v>6862</v>
      </c>
      <c r="E23" s="202">
        <v>4562</v>
      </c>
      <c r="F23" s="202">
        <v>1592</v>
      </c>
      <c r="G23" s="202">
        <f t="shared" si="1"/>
        <v>6154</v>
      </c>
      <c r="H23" s="202">
        <v>10367</v>
      </c>
      <c r="I23" s="202">
        <v>2921</v>
      </c>
      <c r="J23" s="202">
        <f t="shared" si="2"/>
        <v>13288</v>
      </c>
      <c r="K23" s="202">
        <v>7587</v>
      </c>
      <c r="L23" s="202">
        <v>2311</v>
      </c>
      <c r="M23" s="202">
        <f t="shared" si="3"/>
        <v>9898</v>
      </c>
      <c r="N23" s="202">
        <f t="shared" si="4"/>
        <v>27742</v>
      </c>
      <c r="O23" s="202">
        <f t="shared" si="4"/>
        <v>8460</v>
      </c>
      <c r="P23" s="202">
        <f t="shared" si="5"/>
        <v>36202</v>
      </c>
      <c r="Q23" s="198"/>
    </row>
    <row r="24" spans="1:17" ht="20.25" customHeight="1">
      <c r="A24" s="201" t="s">
        <v>18</v>
      </c>
      <c r="B24" s="202">
        <v>7835</v>
      </c>
      <c r="C24" s="202">
        <v>2207</v>
      </c>
      <c r="D24" s="202">
        <f t="shared" si="0"/>
        <v>10042</v>
      </c>
      <c r="E24" s="202">
        <v>9581</v>
      </c>
      <c r="F24" s="202">
        <v>4166</v>
      </c>
      <c r="G24" s="202">
        <f t="shared" si="1"/>
        <v>13747</v>
      </c>
      <c r="H24" s="202">
        <v>37743</v>
      </c>
      <c r="I24" s="202">
        <v>11678</v>
      </c>
      <c r="J24" s="202">
        <f t="shared" si="2"/>
        <v>49421</v>
      </c>
      <c r="K24" s="202">
        <v>33898</v>
      </c>
      <c r="L24" s="202">
        <v>7155</v>
      </c>
      <c r="M24" s="202">
        <f t="shared" si="3"/>
        <v>41053</v>
      </c>
      <c r="N24" s="202">
        <f t="shared" si="4"/>
        <v>89057</v>
      </c>
      <c r="O24" s="202">
        <f t="shared" si="4"/>
        <v>25206</v>
      </c>
      <c r="P24" s="202">
        <f t="shared" si="5"/>
        <v>114263</v>
      </c>
      <c r="Q24" s="198"/>
    </row>
    <row r="25" spans="1:17" ht="20.25" customHeight="1">
      <c r="A25" s="201" t="s">
        <v>19</v>
      </c>
      <c r="B25" s="202">
        <v>263</v>
      </c>
      <c r="C25" s="202">
        <v>124</v>
      </c>
      <c r="D25" s="202">
        <f t="shared" si="0"/>
        <v>387</v>
      </c>
      <c r="E25" s="202">
        <v>253</v>
      </c>
      <c r="F25" s="202">
        <v>644</v>
      </c>
      <c r="G25" s="202">
        <f t="shared" si="1"/>
        <v>897</v>
      </c>
      <c r="H25" s="202">
        <v>842</v>
      </c>
      <c r="I25" s="202">
        <v>457</v>
      </c>
      <c r="J25" s="202">
        <f t="shared" si="2"/>
        <v>1299</v>
      </c>
      <c r="K25" s="202">
        <v>931</v>
      </c>
      <c r="L25" s="202">
        <v>486</v>
      </c>
      <c r="M25" s="202">
        <f t="shared" si="3"/>
        <v>1417</v>
      </c>
      <c r="N25" s="202">
        <f t="shared" si="4"/>
        <v>2289</v>
      </c>
      <c r="O25" s="202">
        <f t="shared" si="4"/>
        <v>1711</v>
      </c>
      <c r="P25" s="202">
        <f t="shared" si="5"/>
        <v>4000</v>
      </c>
      <c r="Q25" s="198"/>
    </row>
    <row r="26" spans="1:17" ht="20.25" customHeight="1">
      <c r="A26" s="201" t="s">
        <v>20</v>
      </c>
      <c r="B26" s="202">
        <v>91</v>
      </c>
      <c r="C26" s="202">
        <v>68</v>
      </c>
      <c r="D26" s="202">
        <f t="shared" si="0"/>
        <v>159</v>
      </c>
      <c r="E26" s="202">
        <v>81</v>
      </c>
      <c r="F26" s="202">
        <v>61</v>
      </c>
      <c r="G26" s="202">
        <f t="shared" si="1"/>
        <v>142</v>
      </c>
      <c r="H26" s="202">
        <v>220</v>
      </c>
      <c r="I26" s="202">
        <v>124</v>
      </c>
      <c r="J26" s="202">
        <f t="shared" si="2"/>
        <v>344</v>
      </c>
      <c r="K26" s="202">
        <v>222</v>
      </c>
      <c r="L26" s="202">
        <v>170</v>
      </c>
      <c r="M26" s="202">
        <f t="shared" si="3"/>
        <v>392</v>
      </c>
      <c r="N26" s="202">
        <f t="shared" si="4"/>
        <v>614</v>
      </c>
      <c r="O26" s="202">
        <f t="shared" si="4"/>
        <v>423</v>
      </c>
      <c r="P26" s="202">
        <f t="shared" si="5"/>
        <v>1037</v>
      </c>
      <c r="Q26" s="198"/>
    </row>
    <row r="27" spans="1:17" ht="20.25" customHeight="1">
      <c r="A27" s="201" t="s">
        <v>21</v>
      </c>
      <c r="B27" s="202">
        <v>44</v>
      </c>
      <c r="C27" s="202">
        <v>17</v>
      </c>
      <c r="D27" s="202">
        <f t="shared" si="0"/>
        <v>61</v>
      </c>
      <c r="E27" s="202">
        <v>96</v>
      </c>
      <c r="F27" s="202">
        <v>113</v>
      </c>
      <c r="G27" s="202">
        <f t="shared" si="1"/>
        <v>209</v>
      </c>
      <c r="H27" s="202">
        <v>441</v>
      </c>
      <c r="I27" s="202">
        <v>238</v>
      </c>
      <c r="J27" s="202">
        <f t="shared" si="2"/>
        <v>679</v>
      </c>
      <c r="K27" s="202">
        <v>224</v>
      </c>
      <c r="L27" s="202">
        <v>83</v>
      </c>
      <c r="M27" s="202">
        <f t="shared" si="3"/>
        <v>307</v>
      </c>
      <c r="N27" s="202">
        <f t="shared" si="4"/>
        <v>805</v>
      </c>
      <c r="O27" s="202">
        <f t="shared" si="4"/>
        <v>451</v>
      </c>
      <c r="P27" s="202">
        <f t="shared" si="5"/>
        <v>1256</v>
      </c>
      <c r="Q27" s="198"/>
    </row>
    <row r="28" spans="1:17" ht="20.25" customHeight="1">
      <c r="A28" s="201" t="s">
        <v>22</v>
      </c>
      <c r="B28" s="202">
        <v>90</v>
      </c>
      <c r="C28" s="202">
        <v>60</v>
      </c>
      <c r="D28" s="202">
        <f t="shared" si="0"/>
        <v>150</v>
      </c>
      <c r="E28" s="202">
        <v>112</v>
      </c>
      <c r="F28" s="202">
        <v>73</v>
      </c>
      <c r="G28" s="202">
        <f t="shared" si="1"/>
        <v>185</v>
      </c>
      <c r="H28" s="202">
        <v>378</v>
      </c>
      <c r="I28" s="202">
        <v>218</v>
      </c>
      <c r="J28" s="202">
        <f t="shared" si="2"/>
        <v>596</v>
      </c>
      <c r="K28" s="202">
        <v>489</v>
      </c>
      <c r="L28" s="202">
        <v>209</v>
      </c>
      <c r="M28" s="202">
        <f t="shared" si="3"/>
        <v>698</v>
      </c>
      <c r="N28" s="202">
        <f t="shared" si="4"/>
        <v>1069</v>
      </c>
      <c r="O28" s="202">
        <f t="shared" si="4"/>
        <v>560</v>
      </c>
      <c r="P28" s="202">
        <f t="shared" si="5"/>
        <v>1629</v>
      </c>
      <c r="Q28" s="198"/>
    </row>
    <row r="29" spans="1:17" ht="20.25" customHeight="1">
      <c r="A29" s="201" t="s">
        <v>23</v>
      </c>
      <c r="B29" s="202">
        <v>2392</v>
      </c>
      <c r="C29" s="202">
        <v>532</v>
      </c>
      <c r="D29" s="202">
        <f t="shared" si="0"/>
        <v>2924</v>
      </c>
      <c r="E29" s="202">
        <v>2720</v>
      </c>
      <c r="F29" s="202">
        <v>734</v>
      </c>
      <c r="G29" s="202">
        <f t="shared" si="1"/>
        <v>3454</v>
      </c>
      <c r="H29" s="202">
        <v>9520</v>
      </c>
      <c r="I29" s="202">
        <v>1677</v>
      </c>
      <c r="J29" s="202">
        <f t="shared" si="2"/>
        <v>11197</v>
      </c>
      <c r="K29" s="202">
        <v>7349</v>
      </c>
      <c r="L29" s="202">
        <v>1444</v>
      </c>
      <c r="M29" s="202">
        <f t="shared" si="3"/>
        <v>8793</v>
      </c>
      <c r="N29" s="202">
        <f t="shared" si="4"/>
        <v>21981</v>
      </c>
      <c r="O29" s="202">
        <f t="shared" si="4"/>
        <v>4387</v>
      </c>
      <c r="P29" s="202">
        <f t="shared" si="5"/>
        <v>26368</v>
      </c>
      <c r="Q29" s="198"/>
    </row>
    <row r="30" spans="1:17" ht="20.25" customHeight="1">
      <c r="A30" s="201" t="s">
        <v>24</v>
      </c>
      <c r="B30" s="202">
        <v>398</v>
      </c>
      <c r="C30" s="202">
        <v>252</v>
      </c>
      <c r="D30" s="202">
        <f t="shared" si="0"/>
        <v>650</v>
      </c>
      <c r="E30" s="202">
        <v>780</v>
      </c>
      <c r="F30" s="202">
        <v>1749</v>
      </c>
      <c r="G30" s="202">
        <f t="shared" si="1"/>
        <v>2529</v>
      </c>
      <c r="H30" s="202">
        <v>2846</v>
      </c>
      <c r="I30" s="202">
        <v>1564</v>
      </c>
      <c r="J30" s="202">
        <f t="shared" si="2"/>
        <v>4410</v>
      </c>
      <c r="K30" s="202">
        <v>775</v>
      </c>
      <c r="L30" s="202">
        <v>633</v>
      </c>
      <c r="M30" s="202">
        <f t="shared" si="3"/>
        <v>1408</v>
      </c>
      <c r="N30" s="202">
        <f t="shared" si="4"/>
        <v>4799</v>
      </c>
      <c r="O30" s="202">
        <f t="shared" si="4"/>
        <v>4198</v>
      </c>
      <c r="P30" s="202">
        <f t="shared" si="5"/>
        <v>8997</v>
      </c>
      <c r="Q30" s="198"/>
    </row>
    <row r="31" spans="1:17" ht="20.25" customHeight="1">
      <c r="A31" s="201" t="s">
        <v>25</v>
      </c>
      <c r="B31" s="202">
        <f>2774+15</f>
        <v>2789</v>
      </c>
      <c r="C31" s="202">
        <v>1243</v>
      </c>
      <c r="D31" s="202">
        <f t="shared" si="0"/>
        <v>4032</v>
      </c>
      <c r="E31" s="202">
        <v>4448</v>
      </c>
      <c r="F31" s="202">
        <f>3345+1</f>
        <v>3346</v>
      </c>
      <c r="G31" s="202">
        <f t="shared" si="1"/>
        <v>7794</v>
      </c>
      <c r="H31" s="202">
        <f>7953+30</f>
        <v>7983</v>
      </c>
      <c r="I31" s="202">
        <f>3305+1</f>
        <v>3306</v>
      </c>
      <c r="J31" s="202">
        <f t="shared" si="2"/>
        <v>11289</v>
      </c>
      <c r="K31" s="202">
        <f>5889+19</f>
        <v>5908</v>
      </c>
      <c r="L31" s="202">
        <f>2051+1</f>
        <v>2052</v>
      </c>
      <c r="M31" s="202">
        <f t="shared" si="3"/>
        <v>7960</v>
      </c>
      <c r="N31" s="202">
        <f t="shared" si="4"/>
        <v>21128</v>
      </c>
      <c r="O31" s="202">
        <f t="shared" si="4"/>
        <v>9947</v>
      </c>
      <c r="P31" s="202">
        <f t="shared" si="5"/>
        <v>31075</v>
      </c>
      <c r="Q31" s="198"/>
    </row>
    <row r="32" spans="1:17" ht="20.25" customHeight="1">
      <c r="A32" s="201" t="s">
        <v>26</v>
      </c>
      <c r="B32" s="202">
        <v>6889</v>
      </c>
      <c r="C32" s="202">
        <v>1933</v>
      </c>
      <c r="D32" s="202">
        <f t="shared" si="0"/>
        <v>8822</v>
      </c>
      <c r="E32" s="202">
        <v>3495</v>
      </c>
      <c r="F32" s="202">
        <v>784</v>
      </c>
      <c r="G32" s="202">
        <f t="shared" si="1"/>
        <v>4279</v>
      </c>
      <c r="H32" s="202">
        <v>6883</v>
      </c>
      <c r="I32" s="202">
        <v>1443</v>
      </c>
      <c r="J32" s="202">
        <f t="shared" si="2"/>
        <v>8326</v>
      </c>
      <c r="K32" s="202">
        <v>6532</v>
      </c>
      <c r="L32" s="202">
        <v>1266</v>
      </c>
      <c r="M32" s="202">
        <f t="shared" si="3"/>
        <v>7798</v>
      </c>
      <c r="N32" s="202">
        <f t="shared" si="4"/>
        <v>23799</v>
      </c>
      <c r="O32" s="202">
        <f t="shared" si="4"/>
        <v>5426</v>
      </c>
      <c r="P32" s="202">
        <f t="shared" si="5"/>
        <v>29225</v>
      </c>
      <c r="Q32" s="198"/>
    </row>
    <row r="33" spans="1:17" ht="20.25" customHeight="1">
      <c r="A33" s="201" t="s">
        <v>27</v>
      </c>
      <c r="B33" s="202">
        <v>17</v>
      </c>
      <c r="C33" s="202">
        <v>6</v>
      </c>
      <c r="D33" s="202">
        <f t="shared" si="0"/>
        <v>23</v>
      </c>
      <c r="E33" s="202">
        <v>76</v>
      </c>
      <c r="F33" s="202">
        <v>34</v>
      </c>
      <c r="G33" s="202">
        <f t="shared" si="1"/>
        <v>110</v>
      </c>
      <c r="H33" s="202">
        <v>204</v>
      </c>
      <c r="I33" s="202">
        <v>119</v>
      </c>
      <c r="J33" s="202">
        <f t="shared" si="2"/>
        <v>323</v>
      </c>
      <c r="K33" s="202">
        <v>305</v>
      </c>
      <c r="L33" s="202">
        <v>152</v>
      </c>
      <c r="M33" s="202">
        <f t="shared" si="3"/>
        <v>457</v>
      </c>
      <c r="N33" s="202">
        <f t="shared" si="4"/>
        <v>602</v>
      </c>
      <c r="O33" s="202">
        <f t="shared" si="4"/>
        <v>311</v>
      </c>
      <c r="P33" s="202">
        <f t="shared" si="5"/>
        <v>913</v>
      </c>
      <c r="Q33" s="198"/>
    </row>
    <row r="34" spans="1:17" ht="20.25" customHeight="1">
      <c r="A34" s="201" t="s">
        <v>28</v>
      </c>
      <c r="B34" s="202">
        <v>15878</v>
      </c>
      <c r="C34" s="202">
        <v>9613</v>
      </c>
      <c r="D34" s="202">
        <f t="shared" si="0"/>
        <v>25491</v>
      </c>
      <c r="E34" s="202">
        <v>13291</v>
      </c>
      <c r="F34" s="202">
        <v>9148</v>
      </c>
      <c r="G34" s="202">
        <f t="shared" si="1"/>
        <v>22439</v>
      </c>
      <c r="H34" s="202">
        <v>30744</v>
      </c>
      <c r="I34" s="202">
        <v>19850</v>
      </c>
      <c r="J34" s="202">
        <f t="shared" si="2"/>
        <v>50594</v>
      </c>
      <c r="K34" s="202">
        <v>17775</v>
      </c>
      <c r="L34" s="202">
        <v>11469</v>
      </c>
      <c r="M34" s="202">
        <f t="shared" si="3"/>
        <v>29244</v>
      </c>
      <c r="N34" s="202">
        <f t="shared" si="4"/>
        <v>77688</v>
      </c>
      <c r="O34" s="202">
        <f t="shared" si="4"/>
        <v>50080</v>
      </c>
      <c r="P34" s="202">
        <f t="shared" si="5"/>
        <v>127768</v>
      </c>
      <c r="Q34" s="198"/>
    </row>
    <row r="35" spans="1:17" ht="20.25" customHeight="1">
      <c r="A35" s="201" t="s">
        <v>29</v>
      </c>
      <c r="B35" s="202">
        <v>6774</v>
      </c>
      <c r="C35" s="202">
        <v>3785</v>
      </c>
      <c r="D35" s="202">
        <f t="shared" si="0"/>
        <v>10559</v>
      </c>
      <c r="E35" s="202">
        <v>5871</v>
      </c>
      <c r="F35" s="202">
        <v>2826</v>
      </c>
      <c r="G35" s="202">
        <f t="shared" si="1"/>
        <v>8697</v>
      </c>
      <c r="H35" s="202">
        <v>8112</v>
      </c>
      <c r="I35" s="202">
        <v>3719</v>
      </c>
      <c r="J35" s="202">
        <f t="shared" si="2"/>
        <v>11831</v>
      </c>
      <c r="K35" s="202">
        <v>6821</v>
      </c>
      <c r="L35" s="202">
        <v>4473</v>
      </c>
      <c r="M35" s="202">
        <f t="shared" si="3"/>
        <v>11294</v>
      </c>
      <c r="N35" s="202">
        <f t="shared" si="4"/>
        <v>27578</v>
      </c>
      <c r="O35" s="202">
        <f t="shared" si="4"/>
        <v>14803</v>
      </c>
      <c r="P35" s="202">
        <f t="shared" si="5"/>
        <v>42381</v>
      </c>
      <c r="Q35" s="198"/>
    </row>
    <row r="36" spans="1:17" ht="20.25" customHeight="1">
      <c r="A36" s="201" t="s">
        <v>30</v>
      </c>
      <c r="B36" s="202">
        <v>111</v>
      </c>
      <c r="C36" s="202">
        <v>9</v>
      </c>
      <c r="D36" s="202">
        <f t="shared" si="0"/>
        <v>120</v>
      </c>
      <c r="E36" s="202">
        <v>81</v>
      </c>
      <c r="F36" s="202">
        <v>40</v>
      </c>
      <c r="G36" s="202">
        <f t="shared" si="1"/>
        <v>121</v>
      </c>
      <c r="H36" s="202">
        <v>1127</v>
      </c>
      <c r="I36" s="202">
        <v>946</v>
      </c>
      <c r="J36" s="202">
        <f t="shared" si="2"/>
        <v>2073</v>
      </c>
      <c r="K36" s="202">
        <v>492</v>
      </c>
      <c r="L36" s="202">
        <v>529</v>
      </c>
      <c r="M36" s="202">
        <f t="shared" si="3"/>
        <v>1021</v>
      </c>
      <c r="N36" s="202">
        <f t="shared" si="4"/>
        <v>1811</v>
      </c>
      <c r="O36" s="202">
        <f t="shared" si="4"/>
        <v>1524</v>
      </c>
      <c r="P36" s="202">
        <f t="shared" si="5"/>
        <v>3335</v>
      </c>
      <c r="Q36" s="198"/>
    </row>
    <row r="37" spans="1:17" ht="20.25" customHeight="1">
      <c r="A37" s="201" t="s">
        <v>31</v>
      </c>
      <c r="B37" s="202">
        <v>7136</v>
      </c>
      <c r="C37" s="202">
        <v>1688</v>
      </c>
      <c r="D37" s="202">
        <f t="shared" si="0"/>
        <v>8824</v>
      </c>
      <c r="E37" s="202">
        <v>6985</v>
      </c>
      <c r="F37" s="202">
        <v>2306</v>
      </c>
      <c r="G37" s="202">
        <f t="shared" si="1"/>
        <v>9291</v>
      </c>
      <c r="H37" s="202">
        <v>28731</v>
      </c>
      <c r="I37" s="202">
        <v>5779</v>
      </c>
      <c r="J37" s="202">
        <f t="shared" si="2"/>
        <v>34510</v>
      </c>
      <c r="K37" s="202">
        <v>22428</v>
      </c>
      <c r="L37" s="202">
        <v>3507</v>
      </c>
      <c r="M37" s="202">
        <f t="shared" si="3"/>
        <v>25935</v>
      </c>
      <c r="N37" s="202">
        <f t="shared" si="4"/>
        <v>65280</v>
      </c>
      <c r="O37" s="202">
        <f t="shared" si="4"/>
        <v>13280</v>
      </c>
      <c r="P37" s="202">
        <f t="shared" si="5"/>
        <v>78560</v>
      </c>
      <c r="Q37" s="198"/>
    </row>
    <row r="38" spans="1:17" ht="20.25" customHeight="1">
      <c r="A38" s="201" t="s">
        <v>32</v>
      </c>
      <c r="B38" s="202">
        <v>653</v>
      </c>
      <c r="C38" s="202">
        <v>153</v>
      </c>
      <c r="D38" s="202">
        <f t="shared" si="0"/>
        <v>806</v>
      </c>
      <c r="E38" s="202">
        <v>1200</v>
      </c>
      <c r="F38" s="202">
        <v>255</v>
      </c>
      <c r="G38" s="202">
        <f t="shared" si="1"/>
        <v>1455</v>
      </c>
      <c r="H38" s="202">
        <v>4629</v>
      </c>
      <c r="I38" s="202">
        <v>1196</v>
      </c>
      <c r="J38" s="202">
        <f t="shared" si="2"/>
        <v>5825</v>
      </c>
      <c r="K38" s="202">
        <v>3989</v>
      </c>
      <c r="L38" s="202">
        <v>503</v>
      </c>
      <c r="M38" s="202">
        <f t="shared" si="3"/>
        <v>4492</v>
      </c>
      <c r="N38" s="202">
        <f t="shared" si="4"/>
        <v>10471</v>
      </c>
      <c r="O38" s="202">
        <f t="shared" si="4"/>
        <v>2107</v>
      </c>
      <c r="P38" s="202">
        <f t="shared" si="5"/>
        <v>12578</v>
      </c>
      <c r="Q38" s="198"/>
    </row>
    <row r="39" spans="1:17" ht="20.25" customHeight="1">
      <c r="A39" s="201" t="s">
        <v>33</v>
      </c>
      <c r="B39" s="202">
        <v>1844</v>
      </c>
      <c r="C39" s="202">
        <v>484</v>
      </c>
      <c r="D39" s="202">
        <f t="shared" si="0"/>
        <v>2328</v>
      </c>
      <c r="E39" s="202">
        <v>3508</v>
      </c>
      <c r="F39" s="202">
        <v>828</v>
      </c>
      <c r="G39" s="202">
        <f t="shared" si="1"/>
        <v>4336</v>
      </c>
      <c r="H39" s="202">
        <v>10367</v>
      </c>
      <c r="I39" s="202">
        <v>2303</v>
      </c>
      <c r="J39" s="202">
        <f t="shared" si="2"/>
        <v>12670</v>
      </c>
      <c r="K39" s="202">
        <v>11372</v>
      </c>
      <c r="L39" s="202">
        <v>2090</v>
      </c>
      <c r="M39" s="202">
        <f t="shared" si="3"/>
        <v>13462</v>
      </c>
      <c r="N39" s="202">
        <f t="shared" si="4"/>
        <v>27091</v>
      </c>
      <c r="O39" s="202">
        <f t="shared" si="4"/>
        <v>5705</v>
      </c>
      <c r="P39" s="202">
        <f t="shared" si="5"/>
        <v>32796</v>
      </c>
      <c r="Q39" s="198"/>
    </row>
    <row r="40" spans="1:17" s="205" customFormat="1" ht="20.25" customHeight="1">
      <c r="A40" s="17" t="s">
        <v>49</v>
      </c>
      <c r="B40" s="203">
        <f>SUM(B4:B39)</f>
        <v>89175</v>
      </c>
      <c r="C40" s="203">
        <f t="shared" ref="C40:O40" si="6">SUM(C4:C39)</f>
        <v>39410</v>
      </c>
      <c r="D40" s="203">
        <f t="shared" si="6"/>
        <v>128585</v>
      </c>
      <c r="E40" s="203">
        <f t="shared" si="6"/>
        <v>95576</v>
      </c>
      <c r="F40" s="203">
        <f t="shared" si="6"/>
        <v>50318</v>
      </c>
      <c r="G40" s="203">
        <f t="shared" si="6"/>
        <v>145894</v>
      </c>
      <c r="H40" s="203">
        <f t="shared" si="6"/>
        <v>262982</v>
      </c>
      <c r="I40" s="203">
        <f t="shared" si="6"/>
        <v>95471</v>
      </c>
      <c r="J40" s="203">
        <f t="shared" si="6"/>
        <v>358453</v>
      </c>
      <c r="K40" s="203">
        <f t="shared" si="6"/>
        <v>203879</v>
      </c>
      <c r="L40" s="203">
        <f t="shared" si="6"/>
        <v>63781</v>
      </c>
      <c r="M40" s="203">
        <f t="shared" si="6"/>
        <v>267660</v>
      </c>
      <c r="N40" s="203">
        <f t="shared" si="6"/>
        <v>651612</v>
      </c>
      <c r="O40" s="203">
        <f t="shared" si="6"/>
        <v>248980</v>
      </c>
      <c r="P40" s="203">
        <f>N40+O40</f>
        <v>900592</v>
      </c>
      <c r="Q40" s="204"/>
    </row>
    <row r="41" spans="1:17" ht="15" customHeight="1">
      <c r="A41" s="206"/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</row>
  </sheetData>
  <mergeCells count="8">
    <mergeCell ref="B1:J1"/>
    <mergeCell ref="K1:P1"/>
    <mergeCell ref="A2:A3"/>
    <mergeCell ref="B2:D2"/>
    <mergeCell ref="E2:G2"/>
    <mergeCell ref="H2:J2"/>
    <mergeCell ref="K2:M2"/>
    <mergeCell ref="N2:P2"/>
  </mergeCells>
  <printOptions horizontalCentered="1"/>
  <pageMargins left="0.59055118110236227" right="0.19685039370078741" top="0.6692913385826772" bottom="0.39370078740157483" header="0.23622047244094491" footer="0.23622047244094491"/>
  <pageSetup paperSize="9" scale="90" firstPageNumber="78" pageOrder="overThenDown" orientation="portrait" useFirstPageNumber="1" horizontalDpi="4294967294" verticalDpi="4294967294" r:id="rId1"/>
  <headerFooter alignWithMargins="0">
    <oddFooter>&amp;L&amp;"Arial,Italic"&amp;9AISHE 2012-13&amp;CT-&amp;P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V40"/>
  <sheetViews>
    <sheetView view="pageBreakPreview" topLeftCell="A28" zoomScaleSheetLayoutView="100" workbookViewId="0">
      <selection activeCell="A42" sqref="A42:XFD52"/>
    </sheetView>
  </sheetViews>
  <sheetFormatPr defaultRowHeight="15"/>
  <cols>
    <col min="1" max="1" width="17.42578125" style="210" customWidth="1"/>
    <col min="2" max="2" width="7.85546875" style="210" customWidth="1"/>
    <col min="3" max="3" width="8.5703125" style="210" customWidth="1"/>
    <col min="4" max="4" width="8.28515625" style="210" customWidth="1"/>
    <col min="5" max="5" width="7.28515625" style="210" customWidth="1"/>
    <col min="6" max="6" width="8" style="210" customWidth="1"/>
    <col min="7" max="7" width="7.28515625" style="210" customWidth="1"/>
    <col min="8" max="8" width="6.28515625" style="210" customWidth="1"/>
    <col min="9" max="9" width="8.140625" style="210" customWidth="1"/>
    <col min="10" max="10" width="6.5703125" style="210" customWidth="1"/>
    <col min="11" max="11" width="7" style="210" customWidth="1"/>
    <col min="12" max="12" width="7.7109375" style="210" customWidth="1"/>
    <col min="13" max="13" width="7.5703125" style="210" customWidth="1"/>
    <col min="14" max="21" width="9" style="210" customWidth="1"/>
    <col min="22" max="22" width="10.140625" style="210" bestFit="1" customWidth="1"/>
    <col min="23" max="16384" width="9.140625" style="210"/>
  </cols>
  <sheetData>
    <row r="1" spans="1:22" s="209" customFormat="1" ht="43.5" customHeight="1">
      <c r="A1" s="208" t="s">
        <v>655</v>
      </c>
      <c r="B1" s="472" t="s">
        <v>656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2" t="s">
        <v>657</v>
      </c>
      <c r="O1" s="473"/>
      <c r="P1" s="473"/>
      <c r="Q1" s="473"/>
      <c r="R1" s="473"/>
      <c r="S1" s="473"/>
      <c r="T1" s="473"/>
      <c r="U1" s="473"/>
      <c r="V1" s="473"/>
    </row>
    <row r="2" spans="1:22" ht="21.75" customHeight="1">
      <c r="A2" s="474" t="s">
        <v>36</v>
      </c>
      <c r="B2" s="475" t="s">
        <v>104</v>
      </c>
      <c r="C2" s="476"/>
      <c r="D2" s="477"/>
      <c r="E2" s="475" t="s">
        <v>658</v>
      </c>
      <c r="F2" s="476"/>
      <c r="G2" s="477"/>
      <c r="H2" s="475" t="s">
        <v>659</v>
      </c>
      <c r="I2" s="476"/>
      <c r="J2" s="477"/>
      <c r="K2" s="475" t="s">
        <v>660</v>
      </c>
      <c r="L2" s="476"/>
      <c r="M2" s="477"/>
      <c r="N2" s="475" t="s">
        <v>661</v>
      </c>
      <c r="O2" s="476"/>
      <c r="P2" s="477"/>
      <c r="Q2" s="475" t="s">
        <v>662</v>
      </c>
      <c r="R2" s="476"/>
      <c r="S2" s="477"/>
      <c r="T2" s="478" t="s">
        <v>663</v>
      </c>
      <c r="U2" s="479"/>
      <c r="V2" s="480"/>
    </row>
    <row r="3" spans="1:22" ht="21.75" customHeight="1">
      <c r="A3" s="453"/>
      <c r="B3" s="165" t="s">
        <v>117</v>
      </c>
      <c r="C3" s="165" t="s">
        <v>118</v>
      </c>
      <c r="D3" s="165" t="s">
        <v>104</v>
      </c>
      <c r="E3" s="165" t="s">
        <v>117</v>
      </c>
      <c r="F3" s="165" t="s">
        <v>118</v>
      </c>
      <c r="G3" s="165" t="s">
        <v>104</v>
      </c>
      <c r="H3" s="165" t="s">
        <v>117</v>
      </c>
      <c r="I3" s="165" t="s">
        <v>118</v>
      </c>
      <c r="J3" s="165" t="s">
        <v>104</v>
      </c>
      <c r="K3" s="165" t="s">
        <v>117</v>
      </c>
      <c r="L3" s="165" t="s">
        <v>118</v>
      </c>
      <c r="M3" s="165" t="s">
        <v>104</v>
      </c>
      <c r="N3" s="165" t="s">
        <v>117</v>
      </c>
      <c r="O3" s="165" t="s">
        <v>118</v>
      </c>
      <c r="P3" s="165" t="s">
        <v>104</v>
      </c>
      <c r="Q3" s="165" t="s">
        <v>117</v>
      </c>
      <c r="R3" s="165" t="s">
        <v>118</v>
      </c>
      <c r="S3" s="165" t="s">
        <v>104</v>
      </c>
      <c r="T3" s="165" t="s">
        <v>117</v>
      </c>
      <c r="U3" s="165" t="s">
        <v>118</v>
      </c>
      <c r="V3" s="165" t="s">
        <v>104</v>
      </c>
    </row>
    <row r="4" spans="1:22" ht="30">
      <c r="A4" s="201" t="s">
        <v>0</v>
      </c>
      <c r="B4" s="211">
        <v>225</v>
      </c>
      <c r="C4" s="211">
        <v>79</v>
      </c>
      <c r="D4" s="211">
        <f>B4+C4</f>
        <v>304</v>
      </c>
      <c r="E4" s="211">
        <v>0</v>
      </c>
      <c r="F4" s="211">
        <v>0</v>
      </c>
      <c r="G4" s="211">
        <f>E4+F4</f>
        <v>0</v>
      </c>
      <c r="H4" s="211">
        <v>13</v>
      </c>
      <c r="I4" s="211">
        <v>7</v>
      </c>
      <c r="J4" s="211">
        <v>20</v>
      </c>
      <c r="K4" s="211">
        <v>1</v>
      </c>
      <c r="L4" s="211">
        <v>0</v>
      </c>
      <c r="M4" s="211">
        <v>1</v>
      </c>
      <c r="N4" s="211">
        <v>2</v>
      </c>
      <c r="O4" s="211">
        <v>1</v>
      </c>
      <c r="P4" s="211">
        <v>3</v>
      </c>
      <c r="Q4" s="211">
        <v>28</v>
      </c>
      <c r="R4" s="211">
        <v>6</v>
      </c>
      <c r="S4" s="211">
        <v>34</v>
      </c>
      <c r="T4" s="211">
        <v>12</v>
      </c>
      <c r="U4" s="211">
        <v>11</v>
      </c>
      <c r="V4" s="211">
        <v>23</v>
      </c>
    </row>
    <row r="5" spans="1:22" ht="18" customHeight="1">
      <c r="A5" s="201" t="s">
        <v>1</v>
      </c>
      <c r="B5" s="211">
        <v>33448</v>
      </c>
      <c r="C5" s="211">
        <v>15965</v>
      </c>
      <c r="D5" s="211">
        <f t="shared" ref="D5:D39" si="0">B5+C5</f>
        <v>49413</v>
      </c>
      <c r="E5" s="211">
        <v>4610</v>
      </c>
      <c r="F5" s="211">
        <v>3337</v>
      </c>
      <c r="G5" s="211">
        <f t="shared" ref="G5:G39" si="1">E5+F5</f>
        <v>7947</v>
      </c>
      <c r="H5" s="211">
        <v>856</v>
      </c>
      <c r="I5" s="211">
        <v>643</v>
      </c>
      <c r="J5" s="211">
        <v>1499</v>
      </c>
      <c r="K5" s="211">
        <v>9883</v>
      </c>
      <c r="L5" s="211">
        <v>4187</v>
      </c>
      <c r="M5" s="211">
        <v>14070</v>
      </c>
      <c r="N5" s="211">
        <v>345</v>
      </c>
      <c r="O5" s="211">
        <v>92</v>
      </c>
      <c r="P5" s="211">
        <v>437</v>
      </c>
      <c r="Q5" s="211">
        <v>836</v>
      </c>
      <c r="R5" s="211">
        <v>279</v>
      </c>
      <c r="S5" s="211">
        <v>1115</v>
      </c>
      <c r="T5" s="211">
        <v>118</v>
      </c>
      <c r="U5" s="211">
        <v>174</v>
      </c>
      <c r="V5" s="211">
        <v>292</v>
      </c>
    </row>
    <row r="6" spans="1:22" ht="18" customHeight="1">
      <c r="A6" s="201" t="s">
        <v>2</v>
      </c>
      <c r="B6" s="211">
        <v>602</v>
      </c>
      <c r="C6" s="211">
        <v>193</v>
      </c>
      <c r="D6" s="211">
        <f t="shared" si="0"/>
        <v>795</v>
      </c>
      <c r="E6" s="211">
        <v>54</v>
      </c>
      <c r="F6" s="211">
        <v>7</v>
      </c>
      <c r="G6" s="211">
        <f t="shared" si="1"/>
        <v>61</v>
      </c>
      <c r="H6" s="211">
        <v>212</v>
      </c>
      <c r="I6" s="211">
        <v>124</v>
      </c>
      <c r="J6" s="211">
        <v>336</v>
      </c>
      <c r="K6" s="211">
        <v>45</v>
      </c>
      <c r="L6" s="211">
        <v>10</v>
      </c>
      <c r="M6" s="211">
        <v>55</v>
      </c>
      <c r="N6" s="211">
        <v>0</v>
      </c>
      <c r="O6" s="211">
        <v>3</v>
      </c>
      <c r="P6" s="211">
        <v>3</v>
      </c>
      <c r="Q6" s="211">
        <v>1</v>
      </c>
      <c r="R6" s="211">
        <v>0</v>
      </c>
      <c r="S6" s="211">
        <v>1</v>
      </c>
      <c r="T6" s="211">
        <v>3</v>
      </c>
      <c r="U6" s="211">
        <v>6</v>
      </c>
      <c r="V6" s="211">
        <v>9</v>
      </c>
    </row>
    <row r="7" spans="1:22" ht="18" customHeight="1">
      <c r="A7" s="201" t="s">
        <v>3</v>
      </c>
      <c r="B7" s="211">
        <v>10423</v>
      </c>
      <c r="C7" s="211">
        <v>2334</v>
      </c>
      <c r="D7" s="211">
        <f t="shared" si="0"/>
        <v>12757</v>
      </c>
      <c r="E7" s="211">
        <v>721</v>
      </c>
      <c r="F7" s="211">
        <v>176</v>
      </c>
      <c r="G7" s="211">
        <f t="shared" si="1"/>
        <v>897</v>
      </c>
      <c r="H7" s="211">
        <v>811</v>
      </c>
      <c r="I7" s="211">
        <v>211</v>
      </c>
      <c r="J7" s="211">
        <v>1022</v>
      </c>
      <c r="K7" s="211">
        <v>2281</v>
      </c>
      <c r="L7" s="211">
        <v>459</v>
      </c>
      <c r="M7" s="211">
        <v>2740</v>
      </c>
      <c r="N7" s="211">
        <v>45</v>
      </c>
      <c r="O7" s="211">
        <v>32</v>
      </c>
      <c r="P7" s="211">
        <v>77</v>
      </c>
      <c r="Q7" s="211">
        <v>507</v>
      </c>
      <c r="R7" s="211">
        <v>60</v>
      </c>
      <c r="S7" s="211">
        <v>567</v>
      </c>
      <c r="T7" s="211">
        <v>49</v>
      </c>
      <c r="U7" s="211">
        <v>48</v>
      </c>
      <c r="V7" s="211">
        <v>97</v>
      </c>
    </row>
    <row r="8" spans="1:22" ht="18" customHeight="1">
      <c r="A8" s="201" t="s">
        <v>4</v>
      </c>
      <c r="B8" s="211">
        <v>26237</v>
      </c>
      <c r="C8" s="211">
        <v>3348</v>
      </c>
      <c r="D8" s="211">
        <f t="shared" si="0"/>
        <v>29585</v>
      </c>
      <c r="E8" s="211">
        <v>1604</v>
      </c>
      <c r="F8" s="211">
        <v>247</v>
      </c>
      <c r="G8" s="211">
        <f t="shared" si="1"/>
        <v>1851</v>
      </c>
      <c r="H8" s="211">
        <v>191</v>
      </c>
      <c r="I8" s="211">
        <v>51</v>
      </c>
      <c r="J8" s="211">
        <v>242</v>
      </c>
      <c r="K8" s="211">
        <v>9299</v>
      </c>
      <c r="L8" s="211">
        <v>1037</v>
      </c>
      <c r="M8" s="211">
        <v>10336</v>
      </c>
      <c r="N8" s="211">
        <v>80</v>
      </c>
      <c r="O8" s="211">
        <v>56</v>
      </c>
      <c r="P8" s="211">
        <v>136</v>
      </c>
      <c r="Q8" s="211">
        <v>1089</v>
      </c>
      <c r="R8" s="211">
        <v>110</v>
      </c>
      <c r="S8" s="211">
        <v>1199</v>
      </c>
      <c r="T8" s="211">
        <v>21</v>
      </c>
      <c r="U8" s="211">
        <v>129</v>
      </c>
      <c r="V8" s="211">
        <v>150</v>
      </c>
    </row>
    <row r="9" spans="1:22" ht="18" customHeight="1">
      <c r="A9" s="201" t="s">
        <v>5</v>
      </c>
      <c r="B9" s="211">
        <v>1866</v>
      </c>
      <c r="C9" s="211">
        <v>1096</v>
      </c>
      <c r="D9" s="211">
        <f t="shared" si="0"/>
        <v>2962</v>
      </c>
      <c r="E9" s="211">
        <v>368</v>
      </c>
      <c r="F9" s="211">
        <v>165</v>
      </c>
      <c r="G9" s="211">
        <f t="shared" si="1"/>
        <v>533</v>
      </c>
      <c r="H9" s="211">
        <v>8</v>
      </c>
      <c r="I9" s="211">
        <v>1</v>
      </c>
      <c r="J9" s="211">
        <v>9</v>
      </c>
      <c r="K9" s="211">
        <v>158</v>
      </c>
      <c r="L9" s="211">
        <v>119</v>
      </c>
      <c r="M9" s="211">
        <v>277</v>
      </c>
      <c r="N9" s="211">
        <v>27</v>
      </c>
      <c r="O9" s="211">
        <v>16</v>
      </c>
      <c r="P9" s="211">
        <v>43</v>
      </c>
      <c r="Q9" s="211">
        <v>12</v>
      </c>
      <c r="R9" s="211">
        <v>2</v>
      </c>
      <c r="S9" s="211">
        <v>14</v>
      </c>
      <c r="T9" s="211">
        <v>290</v>
      </c>
      <c r="U9" s="211">
        <v>181</v>
      </c>
      <c r="V9" s="211">
        <v>471</v>
      </c>
    </row>
    <row r="10" spans="1:22" ht="18" customHeight="1">
      <c r="A10" s="201" t="s">
        <v>6</v>
      </c>
      <c r="B10" s="211">
        <v>9816</v>
      </c>
      <c r="C10" s="211">
        <v>2520</v>
      </c>
      <c r="D10" s="211">
        <f t="shared" si="0"/>
        <v>12336</v>
      </c>
      <c r="E10" s="211">
        <v>1028</v>
      </c>
      <c r="F10" s="211">
        <v>288</v>
      </c>
      <c r="G10" s="211">
        <f t="shared" si="1"/>
        <v>1316</v>
      </c>
      <c r="H10" s="211">
        <v>1037</v>
      </c>
      <c r="I10" s="211">
        <v>302</v>
      </c>
      <c r="J10" s="211">
        <v>1339</v>
      </c>
      <c r="K10" s="211">
        <v>2658</v>
      </c>
      <c r="L10" s="211">
        <v>528</v>
      </c>
      <c r="M10" s="211">
        <v>3186</v>
      </c>
      <c r="N10" s="211">
        <v>26</v>
      </c>
      <c r="O10" s="211">
        <v>9</v>
      </c>
      <c r="P10" s="211">
        <v>35</v>
      </c>
      <c r="Q10" s="211">
        <v>88</v>
      </c>
      <c r="R10" s="211">
        <v>30</v>
      </c>
      <c r="S10" s="211">
        <v>118</v>
      </c>
      <c r="T10" s="211">
        <v>91</v>
      </c>
      <c r="U10" s="211">
        <v>91</v>
      </c>
      <c r="V10" s="211">
        <v>182</v>
      </c>
    </row>
    <row r="11" spans="1:22" ht="30" customHeight="1">
      <c r="A11" s="201" t="s">
        <v>7</v>
      </c>
      <c r="B11" s="211">
        <v>59</v>
      </c>
      <c r="C11" s="211">
        <v>25</v>
      </c>
      <c r="D11" s="211">
        <f t="shared" si="0"/>
        <v>84</v>
      </c>
      <c r="E11" s="211">
        <v>6</v>
      </c>
      <c r="F11" s="211">
        <v>1</v>
      </c>
      <c r="G11" s="211">
        <f t="shared" si="1"/>
        <v>7</v>
      </c>
      <c r="H11" s="211">
        <v>38</v>
      </c>
      <c r="I11" s="211">
        <v>8</v>
      </c>
      <c r="J11" s="211">
        <v>46</v>
      </c>
      <c r="K11" s="211">
        <v>2</v>
      </c>
      <c r="L11" s="211">
        <v>3</v>
      </c>
      <c r="M11" s="211">
        <v>5</v>
      </c>
      <c r="N11" s="211">
        <v>3</v>
      </c>
      <c r="O11" s="211">
        <v>0</v>
      </c>
      <c r="P11" s="211">
        <v>3</v>
      </c>
      <c r="Q11" s="211">
        <v>0</v>
      </c>
      <c r="R11" s="211">
        <v>0</v>
      </c>
      <c r="S11" s="211">
        <v>0</v>
      </c>
      <c r="T11" s="211">
        <v>0</v>
      </c>
      <c r="U11" s="211">
        <v>0</v>
      </c>
      <c r="V11" s="211">
        <v>0</v>
      </c>
    </row>
    <row r="12" spans="1:22" ht="18" customHeight="1">
      <c r="A12" s="201" t="s">
        <v>81</v>
      </c>
      <c r="B12" s="211">
        <v>119</v>
      </c>
      <c r="C12" s="211">
        <v>48</v>
      </c>
      <c r="D12" s="211">
        <f t="shared" si="0"/>
        <v>167</v>
      </c>
      <c r="E12" s="211">
        <v>2</v>
      </c>
      <c r="F12" s="211">
        <v>0</v>
      </c>
      <c r="G12" s="211">
        <f t="shared" si="1"/>
        <v>2</v>
      </c>
      <c r="H12" s="211">
        <v>2</v>
      </c>
      <c r="I12" s="211">
        <v>4</v>
      </c>
      <c r="J12" s="211">
        <v>6</v>
      </c>
      <c r="K12" s="211">
        <v>2</v>
      </c>
      <c r="L12" s="211">
        <v>1</v>
      </c>
      <c r="M12" s="211">
        <v>3</v>
      </c>
      <c r="N12" s="211">
        <v>0</v>
      </c>
      <c r="O12" s="211">
        <v>1</v>
      </c>
      <c r="P12" s="211">
        <v>1</v>
      </c>
      <c r="Q12" s="211">
        <v>2</v>
      </c>
      <c r="R12" s="211">
        <v>0</v>
      </c>
      <c r="S12" s="211">
        <v>2</v>
      </c>
      <c r="T12" s="211">
        <v>7</v>
      </c>
      <c r="U12" s="211">
        <v>2</v>
      </c>
      <c r="V12" s="211">
        <v>9</v>
      </c>
    </row>
    <row r="13" spans="1:22" ht="18" customHeight="1">
      <c r="A13" s="201" t="s">
        <v>8</v>
      </c>
      <c r="B13" s="211">
        <v>20633</v>
      </c>
      <c r="C13" s="211">
        <v>8465</v>
      </c>
      <c r="D13" s="211">
        <f t="shared" si="0"/>
        <v>29098</v>
      </c>
      <c r="E13" s="211">
        <v>4128</v>
      </c>
      <c r="F13" s="211">
        <v>1265</v>
      </c>
      <c r="G13" s="211">
        <f t="shared" si="1"/>
        <v>5393</v>
      </c>
      <c r="H13" s="211">
        <v>584</v>
      </c>
      <c r="I13" s="211">
        <v>435</v>
      </c>
      <c r="J13" s="211">
        <v>1019</v>
      </c>
      <c r="K13" s="211">
        <v>1966</v>
      </c>
      <c r="L13" s="211">
        <v>1038</v>
      </c>
      <c r="M13" s="211">
        <v>3004</v>
      </c>
      <c r="N13" s="211">
        <v>294</v>
      </c>
      <c r="O13" s="211">
        <v>65</v>
      </c>
      <c r="P13" s="211">
        <v>359</v>
      </c>
      <c r="Q13" s="211">
        <v>249</v>
      </c>
      <c r="R13" s="211">
        <v>29</v>
      </c>
      <c r="S13" s="211">
        <v>278</v>
      </c>
      <c r="T13" s="211">
        <v>144</v>
      </c>
      <c r="U13" s="211">
        <v>184</v>
      </c>
      <c r="V13" s="211">
        <v>328</v>
      </c>
    </row>
    <row r="14" spans="1:22" ht="18" customHeight="1">
      <c r="A14" s="201" t="s">
        <v>9</v>
      </c>
      <c r="B14" s="211">
        <v>2252</v>
      </c>
      <c r="C14" s="211">
        <v>1819</v>
      </c>
      <c r="D14" s="211">
        <f t="shared" si="0"/>
        <v>4071</v>
      </c>
      <c r="E14" s="211">
        <v>37</v>
      </c>
      <c r="F14" s="211">
        <v>18</v>
      </c>
      <c r="G14" s="211">
        <f t="shared" si="1"/>
        <v>55</v>
      </c>
      <c r="H14" s="211">
        <v>42</v>
      </c>
      <c r="I14" s="211">
        <v>14</v>
      </c>
      <c r="J14" s="211">
        <v>56</v>
      </c>
      <c r="K14" s="211">
        <v>55</v>
      </c>
      <c r="L14" s="211">
        <v>16</v>
      </c>
      <c r="M14" s="211">
        <v>71</v>
      </c>
      <c r="N14" s="211">
        <v>18</v>
      </c>
      <c r="O14" s="211">
        <v>7</v>
      </c>
      <c r="P14" s="211">
        <v>25</v>
      </c>
      <c r="Q14" s="211">
        <v>16</v>
      </c>
      <c r="R14" s="211">
        <v>7</v>
      </c>
      <c r="S14" s="211">
        <v>23</v>
      </c>
      <c r="T14" s="211">
        <v>136</v>
      </c>
      <c r="U14" s="211">
        <v>109</v>
      </c>
      <c r="V14" s="211">
        <v>245</v>
      </c>
    </row>
    <row r="15" spans="1:22" ht="18" customHeight="1">
      <c r="A15" s="201" t="s">
        <v>10</v>
      </c>
      <c r="B15" s="211">
        <v>23206</v>
      </c>
      <c r="C15" s="211">
        <v>6924</v>
      </c>
      <c r="D15" s="211">
        <f t="shared" si="0"/>
        <v>30130</v>
      </c>
      <c r="E15" s="211">
        <v>2611</v>
      </c>
      <c r="F15" s="211">
        <v>660</v>
      </c>
      <c r="G15" s="211">
        <f t="shared" si="1"/>
        <v>3271</v>
      </c>
      <c r="H15" s="211">
        <v>1913</v>
      </c>
      <c r="I15" s="211">
        <v>487</v>
      </c>
      <c r="J15" s="211">
        <v>2400</v>
      </c>
      <c r="K15" s="211">
        <v>4395</v>
      </c>
      <c r="L15" s="211">
        <v>1038</v>
      </c>
      <c r="M15" s="211">
        <v>5433</v>
      </c>
      <c r="N15" s="211">
        <v>185</v>
      </c>
      <c r="O15" s="211">
        <v>104</v>
      </c>
      <c r="P15" s="211">
        <v>289</v>
      </c>
      <c r="Q15" s="211">
        <v>288</v>
      </c>
      <c r="R15" s="211">
        <v>69</v>
      </c>
      <c r="S15" s="211">
        <v>357</v>
      </c>
      <c r="T15" s="211">
        <v>51</v>
      </c>
      <c r="U15" s="211">
        <v>182</v>
      </c>
      <c r="V15" s="211">
        <v>233</v>
      </c>
    </row>
    <row r="16" spans="1:22" ht="18" customHeight="1">
      <c r="A16" s="201" t="s">
        <v>11</v>
      </c>
      <c r="B16" s="211">
        <v>21346</v>
      </c>
      <c r="C16" s="211">
        <v>5460</v>
      </c>
      <c r="D16" s="211">
        <f t="shared" si="0"/>
        <v>26806</v>
      </c>
      <c r="E16" s="211">
        <v>3319</v>
      </c>
      <c r="F16" s="211">
        <v>744</v>
      </c>
      <c r="G16" s="211">
        <f t="shared" si="1"/>
        <v>4063</v>
      </c>
      <c r="H16" s="211">
        <v>87</v>
      </c>
      <c r="I16" s="211">
        <v>22</v>
      </c>
      <c r="J16" s="211">
        <v>109</v>
      </c>
      <c r="K16" s="211">
        <v>3068</v>
      </c>
      <c r="L16" s="211">
        <v>488</v>
      </c>
      <c r="M16" s="211">
        <v>3556</v>
      </c>
      <c r="N16" s="211">
        <v>89</v>
      </c>
      <c r="O16" s="211">
        <v>12</v>
      </c>
      <c r="P16" s="211">
        <v>101</v>
      </c>
      <c r="Q16" s="211">
        <v>65</v>
      </c>
      <c r="R16" s="211">
        <v>11</v>
      </c>
      <c r="S16" s="211">
        <v>76</v>
      </c>
      <c r="T16" s="211">
        <v>162</v>
      </c>
      <c r="U16" s="211">
        <v>192</v>
      </c>
      <c r="V16" s="211">
        <v>354</v>
      </c>
    </row>
    <row r="17" spans="1:22" ht="18" customHeight="1">
      <c r="A17" s="201" t="s">
        <v>12</v>
      </c>
      <c r="B17" s="211">
        <v>7607</v>
      </c>
      <c r="C17" s="211">
        <v>3184</v>
      </c>
      <c r="D17" s="211">
        <f t="shared" si="0"/>
        <v>10791</v>
      </c>
      <c r="E17" s="211">
        <v>1477</v>
      </c>
      <c r="F17" s="211">
        <v>491</v>
      </c>
      <c r="G17" s="211">
        <f t="shared" si="1"/>
        <v>1968</v>
      </c>
      <c r="H17" s="211">
        <v>265</v>
      </c>
      <c r="I17" s="211">
        <v>90</v>
      </c>
      <c r="J17" s="211">
        <v>355</v>
      </c>
      <c r="K17" s="211">
        <v>606</v>
      </c>
      <c r="L17" s="211">
        <v>129</v>
      </c>
      <c r="M17" s="211">
        <v>735</v>
      </c>
      <c r="N17" s="211">
        <v>59</v>
      </c>
      <c r="O17" s="211">
        <v>17</v>
      </c>
      <c r="P17" s="211">
        <v>76</v>
      </c>
      <c r="Q17" s="211">
        <v>12</v>
      </c>
      <c r="R17" s="211">
        <v>4</v>
      </c>
      <c r="S17" s="211">
        <v>16</v>
      </c>
      <c r="T17" s="211">
        <v>14</v>
      </c>
      <c r="U17" s="211">
        <v>31</v>
      </c>
      <c r="V17" s="211">
        <v>45</v>
      </c>
    </row>
    <row r="18" spans="1:22" ht="25.5" customHeight="1">
      <c r="A18" s="201" t="s">
        <v>13</v>
      </c>
      <c r="B18" s="211">
        <v>7177</v>
      </c>
      <c r="C18" s="211">
        <v>2723</v>
      </c>
      <c r="D18" s="211">
        <f t="shared" si="0"/>
        <v>9900</v>
      </c>
      <c r="E18" s="211">
        <v>503</v>
      </c>
      <c r="F18" s="211">
        <v>171</v>
      </c>
      <c r="G18" s="211">
        <f t="shared" si="1"/>
        <v>674</v>
      </c>
      <c r="H18" s="211">
        <v>186</v>
      </c>
      <c r="I18" s="211">
        <v>31</v>
      </c>
      <c r="J18" s="211">
        <v>217</v>
      </c>
      <c r="K18" s="211">
        <v>101</v>
      </c>
      <c r="L18" s="211">
        <v>19</v>
      </c>
      <c r="M18" s="211">
        <v>120</v>
      </c>
      <c r="N18" s="211">
        <v>15</v>
      </c>
      <c r="O18" s="211">
        <v>49</v>
      </c>
      <c r="P18" s="211">
        <v>64</v>
      </c>
      <c r="Q18" s="211">
        <v>2986</v>
      </c>
      <c r="R18" s="211">
        <v>910</v>
      </c>
      <c r="S18" s="211">
        <v>3896</v>
      </c>
      <c r="T18" s="211">
        <v>61</v>
      </c>
      <c r="U18" s="211">
        <v>171</v>
      </c>
      <c r="V18" s="211">
        <v>232</v>
      </c>
    </row>
    <row r="19" spans="1:22" ht="18" customHeight="1">
      <c r="A19" s="201" t="s">
        <v>14</v>
      </c>
      <c r="B19" s="211">
        <v>6953</v>
      </c>
      <c r="C19" s="211">
        <v>1163</v>
      </c>
      <c r="D19" s="211">
        <f t="shared" si="0"/>
        <v>8116</v>
      </c>
      <c r="E19" s="211">
        <v>499</v>
      </c>
      <c r="F19" s="211">
        <v>99</v>
      </c>
      <c r="G19" s="211">
        <f t="shared" si="1"/>
        <v>598</v>
      </c>
      <c r="H19" s="211">
        <v>764</v>
      </c>
      <c r="I19" s="211">
        <v>323</v>
      </c>
      <c r="J19" s="211">
        <v>1087</v>
      </c>
      <c r="K19" s="211">
        <v>1722</v>
      </c>
      <c r="L19" s="211">
        <v>214</v>
      </c>
      <c r="M19" s="211">
        <v>1936</v>
      </c>
      <c r="N19" s="211">
        <v>31</v>
      </c>
      <c r="O19" s="211">
        <v>79</v>
      </c>
      <c r="P19" s="211">
        <v>110</v>
      </c>
      <c r="Q19" s="211">
        <v>188</v>
      </c>
      <c r="R19" s="211">
        <v>15</v>
      </c>
      <c r="S19" s="211">
        <v>203</v>
      </c>
      <c r="T19" s="211">
        <v>73</v>
      </c>
      <c r="U19" s="211">
        <v>129</v>
      </c>
      <c r="V19" s="211">
        <v>202</v>
      </c>
    </row>
    <row r="20" spans="1:22" ht="18" customHeight="1">
      <c r="A20" s="201" t="s">
        <v>15</v>
      </c>
      <c r="B20" s="211">
        <v>58321</v>
      </c>
      <c r="C20" s="211">
        <v>32109</v>
      </c>
      <c r="D20" s="211">
        <f t="shared" si="0"/>
        <v>90430</v>
      </c>
      <c r="E20" s="211">
        <v>6268</v>
      </c>
      <c r="F20" s="211">
        <v>3432</v>
      </c>
      <c r="G20" s="211">
        <f t="shared" si="1"/>
        <v>9700</v>
      </c>
      <c r="H20" s="211">
        <v>1975</v>
      </c>
      <c r="I20" s="211">
        <v>944</v>
      </c>
      <c r="J20" s="211">
        <v>2919</v>
      </c>
      <c r="K20" s="211">
        <v>14609</v>
      </c>
      <c r="L20" s="211">
        <v>7160</v>
      </c>
      <c r="M20" s="211">
        <v>21769</v>
      </c>
      <c r="N20" s="211">
        <v>302</v>
      </c>
      <c r="O20" s="211">
        <v>436</v>
      </c>
      <c r="P20" s="211">
        <v>738</v>
      </c>
      <c r="Q20" s="211">
        <v>1687</v>
      </c>
      <c r="R20" s="211">
        <v>563</v>
      </c>
      <c r="S20" s="211">
        <v>2250</v>
      </c>
      <c r="T20" s="211">
        <v>1664</v>
      </c>
      <c r="U20" s="211">
        <v>1428</v>
      </c>
      <c r="V20" s="211">
        <v>3092</v>
      </c>
    </row>
    <row r="21" spans="1:22" ht="18" customHeight="1">
      <c r="A21" s="201" t="s">
        <v>16</v>
      </c>
      <c r="B21" s="211">
        <v>17503</v>
      </c>
      <c r="C21" s="211">
        <v>12940</v>
      </c>
      <c r="D21" s="211">
        <f t="shared" si="0"/>
        <v>30443</v>
      </c>
      <c r="E21" s="211">
        <v>781</v>
      </c>
      <c r="F21" s="211">
        <v>684</v>
      </c>
      <c r="G21" s="211">
        <f t="shared" si="1"/>
        <v>1465</v>
      </c>
      <c r="H21" s="211">
        <v>130</v>
      </c>
      <c r="I21" s="211">
        <v>128</v>
      </c>
      <c r="J21" s="211">
        <v>258</v>
      </c>
      <c r="K21" s="211">
        <v>5686</v>
      </c>
      <c r="L21" s="211">
        <v>4233</v>
      </c>
      <c r="M21" s="211">
        <v>9919</v>
      </c>
      <c r="N21" s="211">
        <v>140</v>
      </c>
      <c r="O21" s="211">
        <v>217</v>
      </c>
      <c r="P21" s="211">
        <v>357</v>
      </c>
      <c r="Q21" s="211">
        <v>1281</v>
      </c>
      <c r="R21" s="211">
        <v>684</v>
      </c>
      <c r="S21" s="211">
        <v>1965</v>
      </c>
      <c r="T21" s="211">
        <v>1797</v>
      </c>
      <c r="U21" s="211">
        <v>2130</v>
      </c>
      <c r="V21" s="211">
        <v>3927</v>
      </c>
    </row>
    <row r="22" spans="1:22" ht="18" customHeight="1">
      <c r="A22" s="201" t="s">
        <v>82</v>
      </c>
      <c r="B22" s="211">
        <v>15</v>
      </c>
      <c r="C22" s="211">
        <v>6</v>
      </c>
      <c r="D22" s="211">
        <f t="shared" si="0"/>
        <v>21</v>
      </c>
      <c r="E22" s="211">
        <v>0</v>
      </c>
      <c r="F22" s="211">
        <v>0</v>
      </c>
      <c r="G22" s="211">
        <f t="shared" si="1"/>
        <v>0</v>
      </c>
      <c r="H22" s="211">
        <v>6</v>
      </c>
      <c r="I22" s="211">
        <v>5</v>
      </c>
      <c r="J22" s="211">
        <v>11</v>
      </c>
      <c r="K22" s="211">
        <v>1</v>
      </c>
      <c r="L22" s="211">
        <v>0</v>
      </c>
      <c r="M22" s="211">
        <v>1</v>
      </c>
      <c r="N22" s="211">
        <v>0</v>
      </c>
      <c r="O22" s="211">
        <v>0</v>
      </c>
      <c r="P22" s="211">
        <v>0</v>
      </c>
      <c r="Q22" s="211">
        <v>0</v>
      </c>
      <c r="R22" s="211">
        <v>0</v>
      </c>
      <c r="S22" s="211">
        <v>0</v>
      </c>
      <c r="T22" s="211">
        <v>0</v>
      </c>
      <c r="U22" s="211">
        <v>0</v>
      </c>
      <c r="V22" s="211">
        <v>0</v>
      </c>
    </row>
    <row r="23" spans="1:22" ht="18" customHeight="1">
      <c r="A23" s="201" t="s">
        <v>17</v>
      </c>
      <c r="B23" s="211">
        <v>27742</v>
      </c>
      <c r="C23" s="211">
        <v>8460</v>
      </c>
      <c r="D23" s="211">
        <f t="shared" si="0"/>
        <v>36202</v>
      </c>
      <c r="E23" s="211">
        <v>2887</v>
      </c>
      <c r="F23" s="211">
        <v>840</v>
      </c>
      <c r="G23" s="211">
        <f t="shared" si="1"/>
        <v>3727</v>
      </c>
      <c r="H23" s="211">
        <v>1312</v>
      </c>
      <c r="I23" s="211">
        <v>529</v>
      </c>
      <c r="J23" s="211">
        <v>1841</v>
      </c>
      <c r="K23" s="211">
        <v>5617</v>
      </c>
      <c r="L23" s="211">
        <v>1554</v>
      </c>
      <c r="M23" s="211">
        <v>7171</v>
      </c>
      <c r="N23" s="211">
        <v>273</v>
      </c>
      <c r="O23" s="211">
        <v>73</v>
      </c>
      <c r="P23" s="211">
        <v>346</v>
      </c>
      <c r="Q23" s="211">
        <v>489</v>
      </c>
      <c r="R23" s="211">
        <v>135</v>
      </c>
      <c r="S23" s="211">
        <v>624</v>
      </c>
      <c r="T23" s="211">
        <v>264</v>
      </c>
      <c r="U23" s="211">
        <v>371</v>
      </c>
      <c r="V23" s="211">
        <v>635</v>
      </c>
    </row>
    <row r="24" spans="1:22" ht="18" customHeight="1">
      <c r="A24" s="201" t="s">
        <v>18</v>
      </c>
      <c r="B24" s="211">
        <v>89057</v>
      </c>
      <c r="C24" s="211">
        <v>25206</v>
      </c>
      <c r="D24" s="211">
        <f t="shared" si="0"/>
        <v>114263</v>
      </c>
      <c r="E24" s="211">
        <v>10534</v>
      </c>
      <c r="F24" s="211">
        <v>3049</v>
      </c>
      <c r="G24" s="211">
        <f t="shared" si="1"/>
        <v>13583</v>
      </c>
      <c r="H24" s="211">
        <v>3024</v>
      </c>
      <c r="I24" s="211">
        <v>632</v>
      </c>
      <c r="J24" s="211">
        <v>3656</v>
      </c>
      <c r="K24" s="211">
        <v>17600</v>
      </c>
      <c r="L24" s="211">
        <v>3954</v>
      </c>
      <c r="M24" s="211">
        <v>21554</v>
      </c>
      <c r="N24" s="211">
        <v>681</v>
      </c>
      <c r="O24" s="211">
        <v>601</v>
      </c>
      <c r="P24" s="211">
        <v>1282</v>
      </c>
      <c r="Q24" s="211">
        <v>1326</v>
      </c>
      <c r="R24" s="211">
        <v>282</v>
      </c>
      <c r="S24" s="211">
        <v>1608</v>
      </c>
      <c r="T24" s="211">
        <v>1074</v>
      </c>
      <c r="U24" s="211">
        <v>1338</v>
      </c>
      <c r="V24" s="211">
        <v>2412</v>
      </c>
    </row>
    <row r="25" spans="1:22" ht="18" customHeight="1">
      <c r="A25" s="201" t="s">
        <v>19</v>
      </c>
      <c r="B25" s="211">
        <v>2289</v>
      </c>
      <c r="C25" s="211">
        <v>1711</v>
      </c>
      <c r="D25" s="211">
        <f t="shared" si="0"/>
        <v>4000</v>
      </c>
      <c r="E25" s="211">
        <v>88</v>
      </c>
      <c r="F25" s="211">
        <v>30</v>
      </c>
      <c r="G25" s="211">
        <f t="shared" si="1"/>
        <v>118</v>
      </c>
      <c r="H25" s="211">
        <v>513</v>
      </c>
      <c r="I25" s="211">
        <v>445</v>
      </c>
      <c r="J25" s="211">
        <v>958</v>
      </c>
      <c r="K25" s="211">
        <v>228</v>
      </c>
      <c r="L25" s="211">
        <v>133</v>
      </c>
      <c r="M25" s="211">
        <v>361</v>
      </c>
      <c r="N25" s="211">
        <v>4</v>
      </c>
      <c r="O25" s="211">
        <v>3</v>
      </c>
      <c r="P25" s="211">
        <v>7</v>
      </c>
      <c r="Q25" s="211">
        <v>94</v>
      </c>
      <c r="R25" s="211">
        <v>15</v>
      </c>
      <c r="S25" s="211">
        <v>109</v>
      </c>
      <c r="T25" s="211">
        <v>31</v>
      </c>
      <c r="U25" s="211">
        <v>28</v>
      </c>
      <c r="V25" s="211">
        <v>59</v>
      </c>
    </row>
    <row r="26" spans="1:22" ht="18" customHeight="1">
      <c r="A26" s="201" t="s">
        <v>20</v>
      </c>
      <c r="B26" s="211">
        <v>614</v>
      </c>
      <c r="C26" s="211">
        <v>423</v>
      </c>
      <c r="D26" s="211">
        <f t="shared" si="0"/>
        <v>1037</v>
      </c>
      <c r="E26" s="211">
        <v>3</v>
      </c>
      <c r="F26" s="211">
        <v>5</v>
      </c>
      <c r="G26" s="211">
        <f t="shared" si="1"/>
        <v>8</v>
      </c>
      <c r="H26" s="211">
        <v>368</v>
      </c>
      <c r="I26" s="211">
        <v>337</v>
      </c>
      <c r="J26" s="211">
        <v>705</v>
      </c>
      <c r="K26" s="211">
        <v>18</v>
      </c>
      <c r="L26" s="211">
        <v>15</v>
      </c>
      <c r="M26" s="211">
        <v>33</v>
      </c>
      <c r="N26" s="211">
        <v>1</v>
      </c>
      <c r="O26" s="211">
        <v>0</v>
      </c>
      <c r="P26" s="211">
        <v>1</v>
      </c>
      <c r="Q26" s="211">
        <v>52</v>
      </c>
      <c r="R26" s="211">
        <v>7</v>
      </c>
      <c r="S26" s="211">
        <v>59</v>
      </c>
      <c r="T26" s="211">
        <v>101</v>
      </c>
      <c r="U26" s="211">
        <v>66</v>
      </c>
      <c r="V26" s="211">
        <v>167</v>
      </c>
    </row>
    <row r="27" spans="1:22" ht="18" customHeight="1">
      <c r="A27" s="201" t="s">
        <v>21</v>
      </c>
      <c r="B27" s="211">
        <v>805</v>
      </c>
      <c r="C27" s="211">
        <v>451</v>
      </c>
      <c r="D27" s="211">
        <f t="shared" si="0"/>
        <v>1256</v>
      </c>
      <c r="E27" s="211">
        <v>5</v>
      </c>
      <c r="F27" s="211">
        <v>1</v>
      </c>
      <c r="G27" s="211">
        <f t="shared" si="1"/>
        <v>6</v>
      </c>
      <c r="H27" s="211">
        <v>737</v>
      </c>
      <c r="I27" s="211">
        <v>440</v>
      </c>
      <c r="J27" s="211">
        <v>1177</v>
      </c>
      <c r="K27" s="211">
        <v>24</v>
      </c>
      <c r="L27" s="211">
        <v>3</v>
      </c>
      <c r="M27" s="211">
        <v>27</v>
      </c>
      <c r="N27" s="211">
        <v>3</v>
      </c>
      <c r="O27" s="211">
        <v>1</v>
      </c>
      <c r="P27" s="211">
        <v>4</v>
      </c>
      <c r="Q27" s="211">
        <v>0</v>
      </c>
      <c r="R27" s="211">
        <v>0</v>
      </c>
      <c r="S27" s="211">
        <v>0</v>
      </c>
      <c r="T27" s="211">
        <v>358</v>
      </c>
      <c r="U27" s="211">
        <v>512</v>
      </c>
      <c r="V27" s="211">
        <v>870</v>
      </c>
    </row>
    <row r="28" spans="1:22" ht="18" customHeight="1">
      <c r="A28" s="201" t="s">
        <v>22</v>
      </c>
      <c r="B28" s="211">
        <v>1069</v>
      </c>
      <c r="C28" s="211">
        <v>560</v>
      </c>
      <c r="D28" s="211">
        <f t="shared" si="0"/>
        <v>1629</v>
      </c>
      <c r="E28" s="211">
        <v>20</v>
      </c>
      <c r="F28" s="211">
        <v>3</v>
      </c>
      <c r="G28" s="211">
        <f t="shared" si="1"/>
        <v>23</v>
      </c>
      <c r="H28" s="211">
        <v>841</v>
      </c>
      <c r="I28" s="211">
        <v>506</v>
      </c>
      <c r="J28" s="211">
        <v>1347</v>
      </c>
      <c r="K28" s="211">
        <v>18</v>
      </c>
      <c r="L28" s="211">
        <v>5</v>
      </c>
      <c r="M28" s="211">
        <v>23</v>
      </c>
      <c r="N28" s="211">
        <v>5</v>
      </c>
      <c r="O28" s="211">
        <v>1</v>
      </c>
      <c r="P28" s="211">
        <v>6</v>
      </c>
      <c r="Q28" s="211">
        <v>4</v>
      </c>
      <c r="R28" s="211">
        <v>2</v>
      </c>
      <c r="S28" s="211">
        <v>6</v>
      </c>
      <c r="T28" s="211">
        <v>276</v>
      </c>
      <c r="U28" s="211">
        <v>583</v>
      </c>
      <c r="V28" s="211">
        <v>859</v>
      </c>
    </row>
    <row r="29" spans="1:22" ht="18" customHeight="1">
      <c r="A29" s="201" t="s">
        <v>23</v>
      </c>
      <c r="B29" s="211">
        <v>21981</v>
      </c>
      <c r="C29" s="211">
        <v>4387</v>
      </c>
      <c r="D29" s="211">
        <f t="shared" si="0"/>
        <v>26368</v>
      </c>
      <c r="E29" s="211">
        <v>1642</v>
      </c>
      <c r="F29" s="211">
        <v>389</v>
      </c>
      <c r="G29" s="211">
        <f t="shared" si="1"/>
        <v>2031</v>
      </c>
      <c r="H29" s="211">
        <v>827</v>
      </c>
      <c r="I29" s="211">
        <v>186</v>
      </c>
      <c r="J29" s="211">
        <v>1013</v>
      </c>
      <c r="K29" s="211">
        <v>2968</v>
      </c>
      <c r="L29" s="211">
        <v>443</v>
      </c>
      <c r="M29" s="211">
        <v>3411</v>
      </c>
      <c r="N29" s="211">
        <v>103</v>
      </c>
      <c r="O29" s="211">
        <v>21</v>
      </c>
      <c r="P29" s="211">
        <v>124</v>
      </c>
      <c r="Q29" s="211">
        <v>101</v>
      </c>
      <c r="R29" s="211">
        <v>29</v>
      </c>
      <c r="S29" s="211">
        <v>130</v>
      </c>
      <c r="T29" s="211">
        <v>38</v>
      </c>
      <c r="U29" s="211">
        <v>123</v>
      </c>
      <c r="V29" s="211">
        <v>161</v>
      </c>
    </row>
    <row r="30" spans="1:22" ht="18" customHeight="1">
      <c r="A30" s="201" t="s">
        <v>24</v>
      </c>
      <c r="B30" s="211">
        <v>4799</v>
      </c>
      <c r="C30" s="211">
        <v>4198</v>
      </c>
      <c r="D30" s="211">
        <f t="shared" si="0"/>
        <v>8997</v>
      </c>
      <c r="E30" s="211">
        <v>721</v>
      </c>
      <c r="F30" s="211">
        <v>525</v>
      </c>
      <c r="G30" s="211">
        <f t="shared" si="1"/>
        <v>1246</v>
      </c>
      <c r="H30" s="211">
        <v>36</v>
      </c>
      <c r="I30" s="211">
        <v>57</v>
      </c>
      <c r="J30" s="211">
        <v>93</v>
      </c>
      <c r="K30" s="211">
        <v>2157</v>
      </c>
      <c r="L30" s="211">
        <v>1568</v>
      </c>
      <c r="M30" s="211">
        <v>3725</v>
      </c>
      <c r="N30" s="211">
        <v>52</v>
      </c>
      <c r="O30" s="211">
        <v>19</v>
      </c>
      <c r="P30" s="211">
        <v>71</v>
      </c>
      <c r="Q30" s="211">
        <v>12</v>
      </c>
      <c r="R30" s="211">
        <v>3</v>
      </c>
      <c r="S30" s="211">
        <v>15</v>
      </c>
      <c r="T30" s="211">
        <v>19</v>
      </c>
      <c r="U30" s="211">
        <v>37</v>
      </c>
      <c r="V30" s="211">
        <v>56</v>
      </c>
    </row>
    <row r="31" spans="1:22" ht="18" customHeight="1">
      <c r="A31" s="201" t="s">
        <v>25</v>
      </c>
      <c r="B31" s="211">
        <f>21064+64</f>
        <v>21128</v>
      </c>
      <c r="C31" s="211">
        <f>9944+3</f>
        <v>9947</v>
      </c>
      <c r="D31" s="211">
        <f t="shared" si="0"/>
        <v>31075</v>
      </c>
      <c r="E31" s="211">
        <f>3418+5</f>
        <v>3423</v>
      </c>
      <c r="F31" s="211">
        <f>1230+1</f>
        <v>1231</v>
      </c>
      <c r="G31" s="211">
        <f t="shared" si="1"/>
        <v>4654</v>
      </c>
      <c r="H31" s="211">
        <v>100</v>
      </c>
      <c r="I31" s="211">
        <v>35</v>
      </c>
      <c r="J31" s="211">
        <v>135</v>
      </c>
      <c r="K31" s="211">
        <v>1007</v>
      </c>
      <c r="L31" s="211">
        <v>439</v>
      </c>
      <c r="M31" s="211">
        <v>1446</v>
      </c>
      <c r="N31" s="211">
        <v>225</v>
      </c>
      <c r="O31" s="211">
        <v>54</v>
      </c>
      <c r="P31" s="211">
        <v>279</v>
      </c>
      <c r="Q31" s="211">
        <v>49</v>
      </c>
      <c r="R31" s="211">
        <v>14</v>
      </c>
      <c r="S31" s="211">
        <v>63</v>
      </c>
      <c r="T31" s="211">
        <v>812</v>
      </c>
      <c r="U31" s="211">
        <v>1780</v>
      </c>
      <c r="V31" s="211">
        <v>2592</v>
      </c>
    </row>
    <row r="32" spans="1:22" ht="18" customHeight="1">
      <c r="A32" s="201" t="s">
        <v>26</v>
      </c>
      <c r="B32" s="211">
        <v>23799</v>
      </c>
      <c r="C32" s="211">
        <v>5426</v>
      </c>
      <c r="D32" s="211">
        <f t="shared" si="0"/>
        <v>29225</v>
      </c>
      <c r="E32" s="211">
        <v>2801</v>
      </c>
      <c r="F32" s="211">
        <v>732</v>
      </c>
      <c r="G32" s="211">
        <f t="shared" si="1"/>
        <v>3533</v>
      </c>
      <c r="H32" s="211">
        <v>1190</v>
      </c>
      <c r="I32" s="211">
        <v>238</v>
      </c>
      <c r="J32" s="211">
        <v>1428</v>
      </c>
      <c r="K32" s="211">
        <v>5447</v>
      </c>
      <c r="L32" s="211">
        <v>1068</v>
      </c>
      <c r="M32" s="211">
        <v>6515</v>
      </c>
      <c r="N32" s="211">
        <v>113</v>
      </c>
      <c r="O32" s="211">
        <v>72</v>
      </c>
      <c r="P32" s="211">
        <v>185</v>
      </c>
      <c r="Q32" s="211">
        <v>283</v>
      </c>
      <c r="R32" s="211">
        <v>61</v>
      </c>
      <c r="S32" s="211">
        <v>344</v>
      </c>
      <c r="T32" s="211">
        <v>42</v>
      </c>
      <c r="U32" s="211">
        <v>73</v>
      </c>
      <c r="V32" s="211">
        <v>115</v>
      </c>
    </row>
    <row r="33" spans="1:22" ht="18" customHeight="1">
      <c r="A33" s="201" t="s">
        <v>27</v>
      </c>
      <c r="B33" s="211">
        <v>602</v>
      </c>
      <c r="C33" s="211">
        <v>311</v>
      </c>
      <c r="D33" s="211">
        <f t="shared" si="0"/>
        <v>913</v>
      </c>
      <c r="E33" s="211">
        <v>46</v>
      </c>
      <c r="F33" s="211">
        <v>17</v>
      </c>
      <c r="G33" s="211">
        <f t="shared" si="1"/>
        <v>63</v>
      </c>
      <c r="H33" s="211">
        <v>121</v>
      </c>
      <c r="I33" s="211">
        <v>81</v>
      </c>
      <c r="J33" s="211">
        <v>202</v>
      </c>
      <c r="K33" s="211">
        <v>211</v>
      </c>
      <c r="L33" s="211">
        <v>125</v>
      </c>
      <c r="M33" s="211">
        <v>336</v>
      </c>
      <c r="N33" s="211">
        <v>3</v>
      </c>
      <c r="O33" s="211">
        <v>1</v>
      </c>
      <c r="P33" s="211">
        <v>4</v>
      </c>
      <c r="Q33" s="211">
        <v>13</v>
      </c>
      <c r="R33" s="211">
        <v>6</v>
      </c>
      <c r="S33" s="211">
        <v>19</v>
      </c>
      <c r="T33" s="211">
        <v>11</v>
      </c>
      <c r="U33" s="211">
        <v>14</v>
      </c>
      <c r="V33" s="211">
        <v>25</v>
      </c>
    </row>
    <row r="34" spans="1:22" ht="18" customHeight="1">
      <c r="A34" s="201" t="s">
        <v>28</v>
      </c>
      <c r="B34" s="211">
        <v>77688</v>
      </c>
      <c r="C34" s="211">
        <v>50080</v>
      </c>
      <c r="D34" s="211">
        <f t="shared" si="0"/>
        <v>127768</v>
      </c>
      <c r="E34" s="211">
        <v>10509</v>
      </c>
      <c r="F34" s="211">
        <v>7639</v>
      </c>
      <c r="G34" s="211">
        <f t="shared" si="1"/>
        <v>18148</v>
      </c>
      <c r="H34" s="211">
        <v>803</v>
      </c>
      <c r="I34" s="211">
        <v>478</v>
      </c>
      <c r="J34" s="211">
        <v>1281</v>
      </c>
      <c r="K34" s="211">
        <v>41272</v>
      </c>
      <c r="L34" s="211">
        <v>22453</v>
      </c>
      <c r="M34" s="211">
        <v>63725</v>
      </c>
      <c r="N34" s="211">
        <v>513</v>
      </c>
      <c r="O34" s="211">
        <v>252</v>
      </c>
      <c r="P34" s="211">
        <v>765</v>
      </c>
      <c r="Q34" s="211">
        <v>1085</v>
      </c>
      <c r="R34" s="211">
        <v>354</v>
      </c>
      <c r="S34" s="211">
        <v>1439</v>
      </c>
      <c r="T34" s="211">
        <v>2403</v>
      </c>
      <c r="U34" s="211">
        <v>2811</v>
      </c>
      <c r="V34" s="211">
        <v>5214</v>
      </c>
    </row>
    <row r="35" spans="1:22" ht="18" customHeight="1">
      <c r="A35" s="201" t="s">
        <v>29</v>
      </c>
      <c r="B35" s="211">
        <v>27578</v>
      </c>
      <c r="C35" s="211">
        <v>14803</v>
      </c>
      <c r="D35" s="211">
        <f t="shared" si="0"/>
        <v>42381</v>
      </c>
      <c r="E35" s="211">
        <v>3633</v>
      </c>
      <c r="F35" s="211">
        <v>2482</v>
      </c>
      <c r="G35" s="211">
        <f t="shared" si="1"/>
        <v>6115</v>
      </c>
      <c r="H35" s="211">
        <v>1318</v>
      </c>
      <c r="I35" s="211">
        <v>748</v>
      </c>
      <c r="J35" s="211">
        <v>2066</v>
      </c>
      <c r="K35" s="211">
        <v>9017</v>
      </c>
      <c r="L35" s="211">
        <v>4261</v>
      </c>
      <c r="M35" s="211">
        <v>13278</v>
      </c>
      <c r="N35" s="211">
        <v>170</v>
      </c>
      <c r="O35" s="211">
        <v>148</v>
      </c>
      <c r="P35" s="211">
        <v>318</v>
      </c>
      <c r="Q35" s="211">
        <v>1743</v>
      </c>
      <c r="R35" s="211">
        <v>626</v>
      </c>
      <c r="S35" s="211">
        <v>2369</v>
      </c>
      <c r="T35" s="211">
        <v>261</v>
      </c>
      <c r="U35" s="211">
        <v>347</v>
      </c>
      <c r="V35" s="211">
        <v>608</v>
      </c>
    </row>
    <row r="36" spans="1:22" ht="18" customHeight="1">
      <c r="A36" s="201" t="s">
        <v>30</v>
      </c>
      <c r="B36" s="211">
        <v>1811</v>
      </c>
      <c r="C36" s="211">
        <v>1524</v>
      </c>
      <c r="D36" s="211">
        <f t="shared" si="0"/>
        <v>3335</v>
      </c>
      <c r="E36" s="211">
        <v>217</v>
      </c>
      <c r="F36" s="211">
        <v>175</v>
      </c>
      <c r="G36" s="211">
        <f t="shared" si="1"/>
        <v>392</v>
      </c>
      <c r="H36" s="211">
        <v>245</v>
      </c>
      <c r="I36" s="211">
        <v>198</v>
      </c>
      <c r="J36" s="211">
        <v>443</v>
      </c>
      <c r="K36" s="211">
        <v>91</v>
      </c>
      <c r="L36" s="211">
        <v>41</v>
      </c>
      <c r="M36" s="211">
        <v>132</v>
      </c>
      <c r="N36" s="211">
        <v>5</v>
      </c>
      <c r="O36" s="211">
        <v>3</v>
      </c>
      <c r="P36" s="211">
        <v>8</v>
      </c>
      <c r="Q36" s="211">
        <v>10</v>
      </c>
      <c r="R36" s="211">
        <v>2</v>
      </c>
      <c r="S36" s="211">
        <v>12</v>
      </c>
      <c r="T36" s="211">
        <v>1</v>
      </c>
      <c r="U36" s="211">
        <v>2</v>
      </c>
      <c r="V36" s="211">
        <v>3</v>
      </c>
    </row>
    <row r="37" spans="1:22" ht="18" customHeight="1">
      <c r="A37" s="201" t="s">
        <v>31</v>
      </c>
      <c r="B37" s="211">
        <v>65280</v>
      </c>
      <c r="C37" s="211">
        <v>13280</v>
      </c>
      <c r="D37" s="211">
        <f t="shared" si="0"/>
        <v>78560</v>
      </c>
      <c r="E37" s="211">
        <v>8868</v>
      </c>
      <c r="F37" s="211">
        <v>1890</v>
      </c>
      <c r="G37" s="211">
        <f t="shared" si="1"/>
        <v>10758</v>
      </c>
      <c r="H37" s="211">
        <v>599</v>
      </c>
      <c r="I37" s="211">
        <v>135</v>
      </c>
      <c r="J37" s="211">
        <v>734</v>
      </c>
      <c r="K37" s="211">
        <v>15713</v>
      </c>
      <c r="L37" s="211">
        <v>2509</v>
      </c>
      <c r="M37" s="211">
        <v>18222</v>
      </c>
      <c r="N37" s="211">
        <v>414</v>
      </c>
      <c r="O37" s="211">
        <v>183</v>
      </c>
      <c r="P37" s="211">
        <v>597</v>
      </c>
      <c r="Q37" s="211">
        <v>5864</v>
      </c>
      <c r="R37" s="211">
        <v>1057</v>
      </c>
      <c r="S37" s="211">
        <v>6921</v>
      </c>
      <c r="T37" s="211">
        <v>357</v>
      </c>
      <c r="U37" s="211">
        <v>735</v>
      </c>
      <c r="V37" s="211">
        <v>1092</v>
      </c>
    </row>
    <row r="38" spans="1:22" ht="18" customHeight="1">
      <c r="A38" s="201" t="s">
        <v>32</v>
      </c>
      <c r="B38" s="211">
        <v>10471</v>
      </c>
      <c r="C38" s="211">
        <v>2107</v>
      </c>
      <c r="D38" s="211">
        <f t="shared" si="0"/>
        <v>12578</v>
      </c>
      <c r="E38" s="211">
        <v>1254</v>
      </c>
      <c r="F38" s="211">
        <v>169</v>
      </c>
      <c r="G38" s="211">
        <f t="shared" si="1"/>
        <v>1423</v>
      </c>
      <c r="H38" s="211">
        <v>93</v>
      </c>
      <c r="I38" s="211">
        <v>24</v>
      </c>
      <c r="J38" s="211">
        <v>117</v>
      </c>
      <c r="K38" s="211">
        <v>822</v>
      </c>
      <c r="L38" s="211">
        <v>93</v>
      </c>
      <c r="M38" s="211">
        <v>915</v>
      </c>
      <c r="N38" s="211">
        <v>54</v>
      </c>
      <c r="O38" s="211">
        <v>16</v>
      </c>
      <c r="P38" s="211">
        <v>70</v>
      </c>
      <c r="Q38" s="211">
        <v>41</v>
      </c>
      <c r="R38" s="211">
        <v>10</v>
      </c>
      <c r="S38" s="211">
        <v>51</v>
      </c>
      <c r="T38" s="211">
        <v>10</v>
      </c>
      <c r="U38" s="211">
        <v>18</v>
      </c>
      <c r="V38" s="211">
        <v>28</v>
      </c>
    </row>
    <row r="39" spans="1:22" ht="18" customHeight="1">
      <c r="A39" s="201" t="s">
        <v>33</v>
      </c>
      <c r="B39" s="211">
        <v>27091</v>
      </c>
      <c r="C39" s="211">
        <v>5705</v>
      </c>
      <c r="D39" s="211">
        <f t="shared" si="0"/>
        <v>32796</v>
      </c>
      <c r="E39" s="211">
        <v>3209</v>
      </c>
      <c r="F39" s="211">
        <v>576</v>
      </c>
      <c r="G39" s="211">
        <f t="shared" si="1"/>
        <v>3785</v>
      </c>
      <c r="H39" s="211">
        <v>651</v>
      </c>
      <c r="I39" s="211">
        <v>167</v>
      </c>
      <c r="J39" s="211">
        <v>818</v>
      </c>
      <c r="K39" s="211">
        <v>790</v>
      </c>
      <c r="L39" s="211">
        <v>106</v>
      </c>
      <c r="M39" s="211">
        <v>896</v>
      </c>
      <c r="N39" s="211">
        <v>149</v>
      </c>
      <c r="O39" s="211">
        <v>119</v>
      </c>
      <c r="P39" s="211">
        <v>268</v>
      </c>
      <c r="Q39" s="211">
        <v>973</v>
      </c>
      <c r="R39" s="211">
        <v>150</v>
      </c>
      <c r="S39" s="211">
        <v>1123</v>
      </c>
      <c r="T39" s="211">
        <v>46</v>
      </c>
      <c r="U39" s="211">
        <v>142</v>
      </c>
      <c r="V39" s="211">
        <v>188</v>
      </c>
    </row>
    <row r="40" spans="1:22" s="214" customFormat="1" ht="18" customHeight="1">
      <c r="A40" s="212" t="s">
        <v>49</v>
      </c>
      <c r="B40" s="213">
        <f>SUM(B4:B39)</f>
        <v>651612</v>
      </c>
      <c r="C40" s="213">
        <f>SUM(C4:C39)</f>
        <v>248980</v>
      </c>
      <c r="D40" s="213">
        <f t="shared" ref="D40:V40" si="2">SUM(D4:D39)</f>
        <v>900592</v>
      </c>
      <c r="E40" s="213">
        <f t="shared" si="2"/>
        <v>77876</v>
      </c>
      <c r="F40" s="213">
        <f t="shared" si="2"/>
        <v>31538</v>
      </c>
      <c r="G40" s="213">
        <f t="shared" si="2"/>
        <v>109414</v>
      </c>
      <c r="H40" s="213">
        <f t="shared" si="2"/>
        <v>21898</v>
      </c>
      <c r="I40" s="213">
        <f t="shared" si="2"/>
        <v>9066</v>
      </c>
      <c r="J40" s="213">
        <f t="shared" si="2"/>
        <v>30964</v>
      </c>
      <c r="K40" s="213">
        <f t="shared" si="2"/>
        <v>159538</v>
      </c>
      <c r="L40" s="213">
        <f t="shared" si="2"/>
        <v>59449</v>
      </c>
      <c r="M40" s="213">
        <f t="shared" si="2"/>
        <v>218987</v>
      </c>
      <c r="N40" s="213">
        <f t="shared" si="2"/>
        <v>4429</v>
      </c>
      <c r="O40" s="213">
        <f t="shared" si="2"/>
        <v>2763</v>
      </c>
      <c r="P40" s="213">
        <f t="shared" si="2"/>
        <v>7192</v>
      </c>
      <c r="Q40" s="213">
        <f t="shared" si="2"/>
        <v>21474</v>
      </c>
      <c r="R40" s="213">
        <f t="shared" si="2"/>
        <v>5532</v>
      </c>
      <c r="S40" s="213">
        <f t="shared" si="2"/>
        <v>27006</v>
      </c>
      <c r="T40" s="213">
        <f t="shared" si="2"/>
        <v>10797</v>
      </c>
      <c r="U40" s="213">
        <f t="shared" si="2"/>
        <v>14178</v>
      </c>
      <c r="V40" s="213">
        <f t="shared" si="2"/>
        <v>24975</v>
      </c>
    </row>
  </sheetData>
  <mergeCells count="10"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ageMargins left="0.6692913385826772" right="0.19685039370078741" top="0.74803149606299213" bottom="0.74803149606299213" header="0.31496062992125984" footer="0.31496062992125984"/>
  <pageSetup paperSize="9" scale="72" firstPageNumber="80" orientation="portrait" useFirstPageNumber="1" horizontalDpi="4294967294" verticalDpi="4294967294" r:id="rId1"/>
  <headerFooter>
    <oddFooter>&amp;L&amp;"Arial,Italic"&amp;9AISHE 2012-13&amp;CT-&amp;P</oddFooter>
  </headerFooter>
  <colBreaks count="1" manualBreakCount="1">
    <brk id="13" max="38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K41"/>
  <sheetViews>
    <sheetView view="pageBreakPreview" topLeftCell="A25" zoomScaleSheetLayoutView="100" workbookViewId="0">
      <selection activeCell="J19" sqref="J1:J1048576"/>
    </sheetView>
  </sheetViews>
  <sheetFormatPr defaultRowHeight="14.25"/>
  <cols>
    <col min="1" max="1" width="5.140625" style="351" customWidth="1"/>
    <col min="2" max="2" width="20.42578125" style="351" customWidth="1"/>
    <col min="3" max="7" width="11.5703125" style="351" customWidth="1"/>
    <col min="8" max="8" width="14.28515625" style="351" customWidth="1"/>
    <col min="9" max="258" width="9.140625" style="351"/>
    <col min="259" max="259" width="5.140625" style="351" customWidth="1"/>
    <col min="260" max="260" width="22.5703125" style="351" customWidth="1"/>
    <col min="261" max="261" width="17.7109375" style="351" customWidth="1"/>
    <col min="262" max="262" width="19" style="351" customWidth="1"/>
    <col min="263" max="263" width="22.140625" style="351" customWidth="1"/>
    <col min="264" max="514" width="9.140625" style="351"/>
    <col min="515" max="515" width="5.140625" style="351" customWidth="1"/>
    <col min="516" max="516" width="22.5703125" style="351" customWidth="1"/>
    <col min="517" max="517" width="17.7109375" style="351" customWidth="1"/>
    <col min="518" max="518" width="19" style="351" customWidth="1"/>
    <col min="519" max="519" width="22.140625" style="351" customWidth="1"/>
    <col min="520" max="770" width="9.140625" style="351"/>
    <col min="771" max="771" width="5.140625" style="351" customWidth="1"/>
    <col min="772" max="772" width="22.5703125" style="351" customWidth="1"/>
    <col min="773" max="773" width="17.7109375" style="351" customWidth="1"/>
    <col min="774" max="774" width="19" style="351" customWidth="1"/>
    <col min="775" max="775" width="22.140625" style="351" customWidth="1"/>
    <col min="776" max="1026" width="9.140625" style="351"/>
    <col min="1027" max="1027" width="5.140625" style="351" customWidth="1"/>
    <col min="1028" max="1028" width="22.5703125" style="351" customWidth="1"/>
    <col min="1029" max="1029" width="17.7109375" style="351" customWidth="1"/>
    <col min="1030" max="1030" width="19" style="351" customWidth="1"/>
    <col min="1031" max="1031" width="22.140625" style="351" customWidth="1"/>
    <col min="1032" max="1282" width="9.140625" style="351"/>
    <col min="1283" max="1283" width="5.140625" style="351" customWidth="1"/>
    <col min="1284" max="1284" width="22.5703125" style="351" customWidth="1"/>
    <col min="1285" max="1285" width="17.7109375" style="351" customWidth="1"/>
    <col min="1286" max="1286" width="19" style="351" customWidth="1"/>
    <col min="1287" max="1287" width="22.140625" style="351" customWidth="1"/>
    <col min="1288" max="1538" width="9.140625" style="351"/>
    <col min="1539" max="1539" width="5.140625" style="351" customWidth="1"/>
    <col min="1540" max="1540" width="22.5703125" style="351" customWidth="1"/>
    <col min="1541" max="1541" width="17.7109375" style="351" customWidth="1"/>
    <col min="1542" max="1542" width="19" style="351" customWidth="1"/>
    <col min="1543" max="1543" width="22.140625" style="351" customWidth="1"/>
    <col min="1544" max="1794" width="9.140625" style="351"/>
    <col min="1795" max="1795" width="5.140625" style="351" customWidth="1"/>
    <col min="1796" max="1796" width="22.5703125" style="351" customWidth="1"/>
    <col min="1797" max="1797" width="17.7109375" style="351" customWidth="1"/>
    <col min="1798" max="1798" width="19" style="351" customWidth="1"/>
    <col min="1799" max="1799" width="22.140625" style="351" customWidth="1"/>
    <col min="1800" max="2050" width="9.140625" style="351"/>
    <col min="2051" max="2051" width="5.140625" style="351" customWidth="1"/>
    <col min="2052" max="2052" width="22.5703125" style="351" customWidth="1"/>
    <col min="2053" max="2053" width="17.7109375" style="351" customWidth="1"/>
    <col min="2054" max="2054" width="19" style="351" customWidth="1"/>
    <col min="2055" max="2055" width="22.140625" style="351" customWidth="1"/>
    <col min="2056" max="2306" width="9.140625" style="351"/>
    <col min="2307" max="2307" width="5.140625" style="351" customWidth="1"/>
    <col min="2308" max="2308" width="22.5703125" style="351" customWidth="1"/>
    <col min="2309" max="2309" width="17.7109375" style="351" customWidth="1"/>
    <col min="2310" max="2310" width="19" style="351" customWidth="1"/>
    <col min="2311" max="2311" width="22.140625" style="351" customWidth="1"/>
    <col min="2312" max="2562" width="9.140625" style="351"/>
    <col min="2563" max="2563" width="5.140625" style="351" customWidth="1"/>
    <col min="2564" max="2564" width="22.5703125" style="351" customWidth="1"/>
    <col min="2565" max="2565" width="17.7109375" style="351" customWidth="1"/>
    <col min="2566" max="2566" width="19" style="351" customWidth="1"/>
    <col min="2567" max="2567" width="22.140625" style="351" customWidth="1"/>
    <col min="2568" max="2818" width="9.140625" style="351"/>
    <col min="2819" max="2819" width="5.140625" style="351" customWidth="1"/>
    <col min="2820" max="2820" width="22.5703125" style="351" customWidth="1"/>
    <col min="2821" max="2821" width="17.7109375" style="351" customWidth="1"/>
    <col min="2822" max="2822" width="19" style="351" customWidth="1"/>
    <col min="2823" max="2823" width="22.140625" style="351" customWidth="1"/>
    <col min="2824" max="3074" width="9.140625" style="351"/>
    <col min="3075" max="3075" width="5.140625" style="351" customWidth="1"/>
    <col min="3076" max="3076" width="22.5703125" style="351" customWidth="1"/>
    <col min="3077" max="3077" width="17.7109375" style="351" customWidth="1"/>
    <col min="3078" max="3078" width="19" style="351" customWidth="1"/>
    <col min="3079" max="3079" width="22.140625" style="351" customWidth="1"/>
    <col min="3080" max="3330" width="9.140625" style="351"/>
    <col min="3331" max="3331" width="5.140625" style="351" customWidth="1"/>
    <col min="3332" max="3332" width="22.5703125" style="351" customWidth="1"/>
    <col min="3333" max="3333" width="17.7109375" style="351" customWidth="1"/>
    <col min="3334" max="3334" width="19" style="351" customWidth="1"/>
    <col min="3335" max="3335" width="22.140625" style="351" customWidth="1"/>
    <col min="3336" max="3586" width="9.140625" style="351"/>
    <col min="3587" max="3587" width="5.140625" style="351" customWidth="1"/>
    <col min="3588" max="3588" width="22.5703125" style="351" customWidth="1"/>
    <col min="3589" max="3589" width="17.7109375" style="351" customWidth="1"/>
    <col min="3590" max="3590" width="19" style="351" customWidth="1"/>
    <col min="3591" max="3591" width="22.140625" style="351" customWidth="1"/>
    <col min="3592" max="3842" width="9.140625" style="351"/>
    <col min="3843" max="3843" width="5.140625" style="351" customWidth="1"/>
    <col min="3844" max="3844" width="22.5703125" style="351" customWidth="1"/>
    <col min="3845" max="3845" width="17.7109375" style="351" customWidth="1"/>
    <col min="3846" max="3846" width="19" style="351" customWidth="1"/>
    <col min="3847" max="3847" width="22.140625" style="351" customWidth="1"/>
    <col min="3848" max="4098" width="9.140625" style="351"/>
    <col min="4099" max="4099" width="5.140625" style="351" customWidth="1"/>
    <col min="4100" max="4100" width="22.5703125" style="351" customWidth="1"/>
    <col min="4101" max="4101" width="17.7109375" style="351" customWidth="1"/>
    <col min="4102" max="4102" width="19" style="351" customWidth="1"/>
    <col min="4103" max="4103" width="22.140625" style="351" customWidth="1"/>
    <col min="4104" max="4354" width="9.140625" style="351"/>
    <col min="4355" max="4355" width="5.140625" style="351" customWidth="1"/>
    <col min="4356" max="4356" width="22.5703125" style="351" customWidth="1"/>
    <col min="4357" max="4357" width="17.7109375" style="351" customWidth="1"/>
    <col min="4358" max="4358" width="19" style="351" customWidth="1"/>
    <col min="4359" max="4359" width="22.140625" style="351" customWidth="1"/>
    <col min="4360" max="4610" width="9.140625" style="351"/>
    <col min="4611" max="4611" width="5.140625" style="351" customWidth="1"/>
    <col min="4612" max="4612" width="22.5703125" style="351" customWidth="1"/>
    <col min="4613" max="4613" width="17.7109375" style="351" customWidth="1"/>
    <col min="4614" max="4614" width="19" style="351" customWidth="1"/>
    <col min="4615" max="4615" width="22.140625" style="351" customWidth="1"/>
    <col min="4616" max="4866" width="9.140625" style="351"/>
    <col min="4867" max="4867" width="5.140625" style="351" customWidth="1"/>
    <col min="4868" max="4868" width="22.5703125" style="351" customWidth="1"/>
    <col min="4869" max="4869" width="17.7109375" style="351" customWidth="1"/>
    <col min="4870" max="4870" width="19" style="351" customWidth="1"/>
    <col min="4871" max="4871" width="22.140625" style="351" customWidth="1"/>
    <col min="4872" max="5122" width="9.140625" style="351"/>
    <col min="5123" max="5123" width="5.140625" style="351" customWidth="1"/>
    <col min="5124" max="5124" width="22.5703125" style="351" customWidth="1"/>
    <col min="5125" max="5125" width="17.7109375" style="351" customWidth="1"/>
    <col min="5126" max="5126" width="19" style="351" customWidth="1"/>
    <col min="5127" max="5127" width="22.140625" style="351" customWidth="1"/>
    <col min="5128" max="5378" width="9.140625" style="351"/>
    <col min="5379" max="5379" width="5.140625" style="351" customWidth="1"/>
    <col min="5380" max="5380" width="22.5703125" style="351" customWidth="1"/>
    <col min="5381" max="5381" width="17.7109375" style="351" customWidth="1"/>
    <col min="5382" max="5382" width="19" style="351" customWidth="1"/>
    <col min="5383" max="5383" width="22.140625" style="351" customWidth="1"/>
    <col min="5384" max="5634" width="9.140625" style="351"/>
    <col min="5635" max="5635" width="5.140625" style="351" customWidth="1"/>
    <col min="5636" max="5636" width="22.5703125" style="351" customWidth="1"/>
    <col min="5637" max="5637" width="17.7109375" style="351" customWidth="1"/>
    <col min="5638" max="5638" width="19" style="351" customWidth="1"/>
    <col min="5639" max="5639" width="22.140625" style="351" customWidth="1"/>
    <col min="5640" max="5890" width="9.140625" style="351"/>
    <col min="5891" max="5891" width="5.140625" style="351" customWidth="1"/>
    <col min="5892" max="5892" width="22.5703125" style="351" customWidth="1"/>
    <col min="5893" max="5893" width="17.7109375" style="351" customWidth="1"/>
    <col min="5894" max="5894" width="19" style="351" customWidth="1"/>
    <col min="5895" max="5895" width="22.140625" style="351" customWidth="1"/>
    <col min="5896" max="6146" width="9.140625" style="351"/>
    <col min="6147" max="6147" width="5.140625" style="351" customWidth="1"/>
    <col min="6148" max="6148" width="22.5703125" style="351" customWidth="1"/>
    <col min="6149" max="6149" width="17.7109375" style="351" customWidth="1"/>
    <col min="6150" max="6150" width="19" style="351" customWidth="1"/>
    <col min="6151" max="6151" width="22.140625" style="351" customWidth="1"/>
    <col min="6152" max="6402" width="9.140625" style="351"/>
    <col min="6403" max="6403" width="5.140625" style="351" customWidth="1"/>
    <col min="6404" max="6404" width="22.5703125" style="351" customWidth="1"/>
    <col min="6405" max="6405" width="17.7109375" style="351" customWidth="1"/>
    <col min="6406" max="6406" width="19" style="351" customWidth="1"/>
    <col min="6407" max="6407" width="22.140625" style="351" customWidth="1"/>
    <col min="6408" max="6658" width="9.140625" style="351"/>
    <col min="6659" max="6659" width="5.140625" style="351" customWidth="1"/>
    <col min="6660" max="6660" width="22.5703125" style="351" customWidth="1"/>
    <col min="6661" max="6661" width="17.7109375" style="351" customWidth="1"/>
    <col min="6662" max="6662" width="19" style="351" customWidth="1"/>
    <col min="6663" max="6663" width="22.140625" style="351" customWidth="1"/>
    <col min="6664" max="6914" width="9.140625" style="351"/>
    <col min="6915" max="6915" width="5.140625" style="351" customWidth="1"/>
    <col min="6916" max="6916" width="22.5703125" style="351" customWidth="1"/>
    <col min="6917" max="6917" width="17.7109375" style="351" customWidth="1"/>
    <col min="6918" max="6918" width="19" style="351" customWidth="1"/>
    <col min="6919" max="6919" width="22.140625" style="351" customWidth="1"/>
    <col min="6920" max="7170" width="9.140625" style="351"/>
    <col min="7171" max="7171" width="5.140625" style="351" customWidth="1"/>
    <col min="7172" max="7172" width="22.5703125" style="351" customWidth="1"/>
    <col min="7173" max="7173" width="17.7109375" style="351" customWidth="1"/>
    <col min="7174" max="7174" width="19" style="351" customWidth="1"/>
    <col min="7175" max="7175" width="22.140625" style="351" customWidth="1"/>
    <col min="7176" max="7426" width="9.140625" style="351"/>
    <col min="7427" max="7427" width="5.140625" style="351" customWidth="1"/>
    <col min="7428" max="7428" width="22.5703125" style="351" customWidth="1"/>
    <col min="7429" max="7429" width="17.7109375" style="351" customWidth="1"/>
    <col min="7430" max="7430" width="19" style="351" customWidth="1"/>
    <col min="7431" max="7431" width="22.140625" style="351" customWidth="1"/>
    <col min="7432" max="7682" width="9.140625" style="351"/>
    <col min="7683" max="7683" width="5.140625" style="351" customWidth="1"/>
    <col min="7684" max="7684" width="22.5703125" style="351" customWidth="1"/>
    <col min="7685" max="7685" width="17.7109375" style="351" customWidth="1"/>
    <col min="7686" max="7686" width="19" style="351" customWidth="1"/>
    <col min="7687" max="7687" width="22.140625" style="351" customWidth="1"/>
    <col min="7688" max="7938" width="9.140625" style="351"/>
    <col min="7939" max="7939" width="5.140625" style="351" customWidth="1"/>
    <col min="7940" max="7940" width="22.5703125" style="351" customWidth="1"/>
    <col min="7941" max="7941" width="17.7109375" style="351" customWidth="1"/>
    <col min="7942" max="7942" width="19" style="351" customWidth="1"/>
    <col min="7943" max="7943" width="22.140625" style="351" customWidth="1"/>
    <col min="7944" max="8194" width="9.140625" style="351"/>
    <col min="8195" max="8195" width="5.140625" style="351" customWidth="1"/>
    <col min="8196" max="8196" width="22.5703125" style="351" customWidth="1"/>
    <col min="8197" max="8197" width="17.7109375" style="351" customWidth="1"/>
    <col min="8198" max="8198" width="19" style="351" customWidth="1"/>
    <col min="8199" max="8199" width="22.140625" style="351" customWidth="1"/>
    <col min="8200" max="8450" width="9.140625" style="351"/>
    <col min="8451" max="8451" width="5.140625" style="351" customWidth="1"/>
    <col min="8452" max="8452" width="22.5703125" style="351" customWidth="1"/>
    <col min="8453" max="8453" width="17.7109375" style="351" customWidth="1"/>
    <col min="8454" max="8454" width="19" style="351" customWidth="1"/>
    <col min="8455" max="8455" width="22.140625" style="351" customWidth="1"/>
    <col min="8456" max="8706" width="9.140625" style="351"/>
    <col min="8707" max="8707" width="5.140625" style="351" customWidth="1"/>
    <col min="8708" max="8708" width="22.5703125" style="351" customWidth="1"/>
    <col min="8709" max="8709" width="17.7109375" style="351" customWidth="1"/>
    <col min="8710" max="8710" width="19" style="351" customWidth="1"/>
    <col min="8711" max="8711" width="22.140625" style="351" customWidth="1"/>
    <col min="8712" max="8962" width="9.140625" style="351"/>
    <col min="8963" max="8963" width="5.140625" style="351" customWidth="1"/>
    <col min="8964" max="8964" width="22.5703125" style="351" customWidth="1"/>
    <col min="8965" max="8965" width="17.7109375" style="351" customWidth="1"/>
    <col min="8966" max="8966" width="19" style="351" customWidth="1"/>
    <col min="8967" max="8967" width="22.140625" style="351" customWidth="1"/>
    <col min="8968" max="9218" width="9.140625" style="351"/>
    <col min="9219" max="9219" width="5.140625" style="351" customWidth="1"/>
    <col min="9220" max="9220" width="22.5703125" style="351" customWidth="1"/>
    <col min="9221" max="9221" width="17.7109375" style="351" customWidth="1"/>
    <col min="9222" max="9222" width="19" style="351" customWidth="1"/>
    <col min="9223" max="9223" width="22.140625" style="351" customWidth="1"/>
    <col min="9224" max="9474" width="9.140625" style="351"/>
    <col min="9475" max="9475" width="5.140625" style="351" customWidth="1"/>
    <col min="9476" max="9476" width="22.5703125" style="351" customWidth="1"/>
    <col min="9477" max="9477" width="17.7109375" style="351" customWidth="1"/>
    <col min="9478" max="9478" width="19" style="351" customWidth="1"/>
    <col min="9479" max="9479" width="22.140625" style="351" customWidth="1"/>
    <col min="9480" max="9730" width="9.140625" style="351"/>
    <col min="9731" max="9731" width="5.140625" style="351" customWidth="1"/>
    <col min="9732" max="9732" width="22.5703125" style="351" customWidth="1"/>
    <col min="9733" max="9733" width="17.7109375" style="351" customWidth="1"/>
    <col min="9734" max="9734" width="19" style="351" customWidth="1"/>
    <col min="9735" max="9735" width="22.140625" style="351" customWidth="1"/>
    <col min="9736" max="9986" width="9.140625" style="351"/>
    <col min="9987" max="9987" width="5.140625" style="351" customWidth="1"/>
    <col min="9988" max="9988" width="22.5703125" style="351" customWidth="1"/>
    <col min="9989" max="9989" width="17.7109375" style="351" customWidth="1"/>
    <col min="9990" max="9990" width="19" style="351" customWidth="1"/>
    <col min="9991" max="9991" width="22.140625" style="351" customWidth="1"/>
    <col min="9992" max="10242" width="9.140625" style="351"/>
    <col min="10243" max="10243" width="5.140625" style="351" customWidth="1"/>
    <col min="10244" max="10244" width="22.5703125" style="351" customWidth="1"/>
    <col min="10245" max="10245" width="17.7109375" style="351" customWidth="1"/>
    <col min="10246" max="10246" width="19" style="351" customWidth="1"/>
    <col min="10247" max="10247" width="22.140625" style="351" customWidth="1"/>
    <col min="10248" max="10498" width="9.140625" style="351"/>
    <col min="10499" max="10499" width="5.140625" style="351" customWidth="1"/>
    <col min="10500" max="10500" width="22.5703125" style="351" customWidth="1"/>
    <col min="10501" max="10501" width="17.7109375" style="351" customWidth="1"/>
    <col min="10502" max="10502" width="19" style="351" customWidth="1"/>
    <col min="10503" max="10503" width="22.140625" style="351" customWidth="1"/>
    <col min="10504" max="10754" width="9.140625" style="351"/>
    <col min="10755" max="10755" width="5.140625" style="351" customWidth="1"/>
    <col min="10756" max="10756" width="22.5703125" style="351" customWidth="1"/>
    <col min="10757" max="10757" width="17.7109375" style="351" customWidth="1"/>
    <col min="10758" max="10758" width="19" style="351" customWidth="1"/>
    <col min="10759" max="10759" width="22.140625" style="351" customWidth="1"/>
    <col min="10760" max="11010" width="9.140625" style="351"/>
    <col min="11011" max="11011" width="5.140625" style="351" customWidth="1"/>
    <col min="11012" max="11012" width="22.5703125" style="351" customWidth="1"/>
    <col min="11013" max="11013" width="17.7109375" style="351" customWidth="1"/>
    <col min="11014" max="11014" width="19" style="351" customWidth="1"/>
    <col min="11015" max="11015" width="22.140625" style="351" customWidth="1"/>
    <col min="11016" max="11266" width="9.140625" style="351"/>
    <col min="11267" max="11267" width="5.140625" style="351" customWidth="1"/>
    <col min="11268" max="11268" width="22.5703125" style="351" customWidth="1"/>
    <col min="11269" max="11269" width="17.7109375" style="351" customWidth="1"/>
    <col min="11270" max="11270" width="19" style="351" customWidth="1"/>
    <col min="11271" max="11271" width="22.140625" style="351" customWidth="1"/>
    <col min="11272" max="11522" width="9.140625" style="351"/>
    <col min="11523" max="11523" width="5.140625" style="351" customWidth="1"/>
    <col min="11524" max="11524" width="22.5703125" style="351" customWidth="1"/>
    <col min="11525" max="11525" width="17.7109375" style="351" customWidth="1"/>
    <col min="11526" max="11526" width="19" style="351" customWidth="1"/>
    <col min="11527" max="11527" width="22.140625" style="351" customWidth="1"/>
    <col min="11528" max="11778" width="9.140625" style="351"/>
    <col min="11779" max="11779" width="5.140625" style="351" customWidth="1"/>
    <col min="11780" max="11780" width="22.5703125" style="351" customWidth="1"/>
    <col min="11781" max="11781" width="17.7109375" style="351" customWidth="1"/>
    <col min="11782" max="11782" width="19" style="351" customWidth="1"/>
    <col min="11783" max="11783" width="22.140625" style="351" customWidth="1"/>
    <col min="11784" max="12034" width="9.140625" style="351"/>
    <col min="12035" max="12035" width="5.140625" style="351" customWidth="1"/>
    <col min="12036" max="12036" width="22.5703125" style="351" customWidth="1"/>
    <col min="12037" max="12037" width="17.7109375" style="351" customWidth="1"/>
    <col min="12038" max="12038" width="19" style="351" customWidth="1"/>
    <col min="12039" max="12039" width="22.140625" style="351" customWidth="1"/>
    <col min="12040" max="12290" width="9.140625" style="351"/>
    <col min="12291" max="12291" width="5.140625" style="351" customWidth="1"/>
    <col min="12292" max="12292" width="22.5703125" style="351" customWidth="1"/>
    <col min="12293" max="12293" width="17.7109375" style="351" customWidth="1"/>
    <col min="12294" max="12294" width="19" style="351" customWidth="1"/>
    <col min="12295" max="12295" width="22.140625" style="351" customWidth="1"/>
    <col min="12296" max="12546" width="9.140625" style="351"/>
    <col min="12547" max="12547" width="5.140625" style="351" customWidth="1"/>
    <col min="12548" max="12548" width="22.5703125" style="351" customWidth="1"/>
    <col min="12549" max="12549" width="17.7109375" style="351" customWidth="1"/>
    <col min="12550" max="12550" width="19" style="351" customWidth="1"/>
    <col min="12551" max="12551" width="22.140625" style="351" customWidth="1"/>
    <col min="12552" max="12802" width="9.140625" style="351"/>
    <col min="12803" max="12803" width="5.140625" style="351" customWidth="1"/>
    <col min="12804" max="12804" width="22.5703125" style="351" customWidth="1"/>
    <col min="12805" max="12805" width="17.7109375" style="351" customWidth="1"/>
    <col min="12806" max="12806" width="19" style="351" customWidth="1"/>
    <col min="12807" max="12807" width="22.140625" style="351" customWidth="1"/>
    <col min="12808" max="13058" width="9.140625" style="351"/>
    <col min="13059" max="13059" width="5.140625" style="351" customWidth="1"/>
    <col min="13060" max="13060" width="22.5703125" style="351" customWidth="1"/>
    <col min="13061" max="13061" width="17.7109375" style="351" customWidth="1"/>
    <col min="13062" max="13062" width="19" style="351" customWidth="1"/>
    <col min="13063" max="13063" width="22.140625" style="351" customWidth="1"/>
    <col min="13064" max="13314" width="9.140625" style="351"/>
    <col min="13315" max="13315" width="5.140625" style="351" customWidth="1"/>
    <col min="13316" max="13316" width="22.5703125" style="351" customWidth="1"/>
    <col min="13317" max="13317" width="17.7109375" style="351" customWidth="1"/>
    <col min="13318" max="13318" width="19" style="351" customWidth="1"/>
    <col min="13319" max="13319" width="22.140625" style="351" customWidth="1"/>
    <col min="13320" max="13570" width="9.140625" style="351"/>
    <col min="13571" max="13571" width="5.140625" style="351" customWidth="1"/>
    <col min="13572" max="13572" width="22.5703125" style="351" customWidth="1"/>
    <col min="13573" max="13573" width="17.7109375" style="351" customWidth="1"/>
    <col min="13574" max="13574" width="19" style="351" customWidth="1"/>
    <col min="13575" max="13575" width="22.140625" style="351" customWidth="1"/>
    <col min="13576" max="13826" width="9.140625" style="351"/>
    <col min="13827" max="13827" width="5.140625" style="351" customWidth="1"/>
    <col min="13828" max="13828" width="22.5703125" style="351" customWidth="1"/>
    <col min="13829" max="13829" width="17.7109375" style="351" customWidth="1"/>
    <col min="13830" max="13830" width="19" style="351" customWidth="1"/>
    <col min="13831" max="13831" width="22.140625" style="351" customWidth="1"/>
    <col min="13832" max="14082" width="9.140625" style="351"/>
    <col min="14083" max="14083" width="5.140625" style="351" customWidth="1"/>
    <col min="14084" max="14084" width="22.5703125" style="351" customWidth="1"/>
    <col min="14085" max="14085" width="17.7109375" style="351" customWidth="1"/>
    <col min="14086" max="14086" width="19" style="351" customWidth="1"/>
    <col min="14087" max="14087" width="22.140625" style="351" customWidth="1"/>
    <col min="14088" max="14338" width="9.140625" style="351"/>
    <col min="14339" max="14339" width="5.140625" style="351" customWidth="1"/>
    <col min="14340" max="14340" width="22.5703125" style="351" customWidth="1"/>
    <col min="14341" max="14341" width="17.7109375" style="351" customWidth="1"/>
    <col min="14342" max="14342" width="19" style="351" customWidth="1"/>
    <col min="14343" max="14343" width="22.140625" style="351" customWidth="1"/>
    <col min="14344" max="14594" width="9.140625" style="351"/>
    <col min="14595" max="14595" width="5.140625" style="351" customWidth="1"/>
    <col min="14596" max="14596" width="22.5703125" style="351" customWidth="1"/>
    <col min="14597" max="14597" width="17.7109375" style="351" customWidth="1"/>
    <col min="14598" max="14598" width="19" style="351" customWidth="1"/>
    <col min="14599" max="14599" width="22.140625" style="351" customWidth="1"/>
    <col min="14600" max="14850" width="9.140625" style="351"/>
    <col min="14851" max="14851" width="5.140625" style="351" customWidth="1"/>
    <col min="14852" max="14852" width="22.5703125" style="351" customWidth="1"/>
    <col min="14853" max="14853" width="17.7109375" style="351" customWidth="1"/>
    <col min="14854" max="14854" width="19" style="351" customWidth="1"/>
    <col min="14855" max="14855" width="22.140625" style="351" customWidth="1"/>
    <col min="14856" max="15106" width="9.140625" style="351"/>
    <col min="15107" max="15107" width="5.140625" style="351" customWidth="1"/>
    <col min="15108" max="15108" width="22.5703125" style="351" customWidth="1"/>
    <col min="15109" max="15109" width="17.7109375" style="351" customWidth="1"/>
    <col min="15110" max="15110" width="19" style="351" customWidth="1"/>
    <col min="15111" max="15111" width="22.140625" style="351" customWidth="1"/>
    <col min="15112" max="15362" width="9.140625" style="351"/>
    <col min="15363" max="15363" width="5.140625" style="351" customWidth="1"/>
    <col min="15364" max="15364" width="22.5703125" style="351" customWidth="1"/>
    <col min="15365" max="15365" width="17.7109375" style="351" customWidth="1"/>
    <col min="15366" max="15366" width="19" style="351" customWidth="1"/>
    <col min="15367" max="15367" width="22.140625" style="351" customWidth="1"/>
    <col min="15368" max="15618" width="9.140625" style="351"/>
    <col min="15619" max="15619" width="5.140625" style="351" customWidth="1"/>
    <col min="15620" max="15620" width="22.5703125" style="351" customWidth="1"/>
    <col min="15621" max="15621" width="17.7109375" style="351" customWidth="1"/>
    <col min="15622" max="15622" width="19" style="351" customWidth="1"/>
    <col min="15623" max="15623" width="22.140625" style="351" customWidth="1"/>
    <col min="15624" max="15874" width="9.140625" style="351"/>
    <col min="15875" max="15875" width="5.140625" style="351" customWidth="1"/>
    <col min="15876" max="15876" width="22.5703125" style="351" customWidth="1"/>
    <col min="15877" max="15877" width="17.7109375" style="351" customWidth="1"/>
    <col min="15878" max="15878" width="19" style="351" customWidth="1"/>
    <col min="15879" max="15879" width="22.140625" style="351" customWidth="1"/>
    <col min="15880" max="16130" width="9.140625" style="351"/>
    <col min="16131" max="16131" width="5.140625" style="351" customWidth="1"/>
    <col min="16132" max="16132" width="22.5703125" style="351" customWidth="1"/>
    <col min="16133" max="16133" width="17.7109375" style="351" customWidth="1"/>
    <col min="16134" max="16134" width="19" style="351" customWidth="1"/>
    <col min="16135" max="16135" width="22.140625" style="351" customWidth="1"/>
    <col min="16136" max="16384" width="9.140625" style="351"/>
  </cols>
  <sheetData>
    <row r="1" spans="1:11" s="334" customFormat="1" ht="23.25" customHeight="1">
      <c r="A1" s="469" t="s">
        <v>1331</v>
      </c>
      <c r="B1" s="469"/>
      <c r="C1" s="469"/>
      <c r="D1" s="469"/>
      <c r="E1" s="469"/>
      <c r="F1" s="469"/>
      <c r="G1" s="469"/>
      <c r="H1" s="469"/>
      <c r="I1" s="333"/>
      <c r="J1" s="333"/>
      <c r="K1" s="333"/>
    </row>
    <row r="2" spans="1:11" s="335" customFormat="1" ht="33" customHeight="1">
      <c r="A2" s="493" t="s">
        <v>84</v>
      </c>
      <c r="B2" s="493" t="s">
        <v>1332</v>
      </c>
      <c r="C2" s="495" t="s">
        <v>1333</v>
      </c>
      <c r="D2" s="496"/>
      <c r="E2" s="495" t="s">
        <v>1334</v>
      </c>
      <c r="F2" s="496"/>
      <c r="G2" s="495" t="s">
        <v>1335</v>
      </c>
      <c r="H2" s="496"/>
    </row>
    <row r="3" spans="1:11" s="335" customFormat="1" ht="45" customHeight="1">
      <c r="A3" s="494"/>
      <c r="B3" s="494"/>
      <c r="C3" s="336" t="s">
        <v>1336</v>
      </c>
      <c r="D3" s="336" t="s">
        <v>1337</v>
      </c>
      <c r="E3" s="336" t="s">
        <v>1336</v>
      </c>
      <c r="F3" s="336" t="s">
        <v>1337</v>
      </c>
      <c r="G3" s="336" t="s">
        <v>1336</v>
      </c>
      <c r="H3" s="336" t="s">
        <v>1337</v>
      </c>
    </row>
    <row r="4" spans="1:11" s="340" customFormat="1" ht="29.25" customHeight="1">
      <c r="A4" s="337">
        <v>1</v>
      </c>
      <c r="B4" s="338" t="s">
        <v>0</v>
      </c>
      <c r="C4" s="339">
        <v>48</v>
      </c>
      <c r="D4" s="339">
        <v>19</v>
      </c>
      <c r="E4" s="339">
        <v>50</v>
      </c>
      <c r="F4" s="339">
        <v>19</v>
      </c>
      <c r="G4" s="339">
        <v>492</v>
      </c>
      <c r="H4" s="339">
        <v>10</v>
      </c>
    </row>
    <row r="5" spans="1:11" s="340" customFormat="1" ht="20.100000000000001" customHeight="1">
      <c r="A5" s="337">
        <v>2</v>
      </c>
      <c r="B5" s="341" t="s">
        <v>1</v>
      </c>
      <c r="C5" s="339">
        <v>18</v>
      </c>
      <c r="D5" s="339">
        <v>14</v>
      </c>
      <c r="E5" s="339">
        <v>18</v>
      </c>
      <c r="F5" s="339">
        <v>14</v>
      </c>
      <c r="G5" s="339">
        <v>86</v>
      </c>
      <c r="H5" s="339">
        <v>14</v>
      </c>
    </row>
    <row r="6" spans="1:11" s="340" customFormat="1" ht="20.100000000000001" customHeight="1">
      <c r="A6" s="337">
        <v>3</v>
      </c>
      <c r="B6" s="341" t="s">
        <v>2</v>
      </c>
      <c r="C6" s="339">
        <v>31</v>
      </c>
      <c r="D6" s="339">
        <v>25</v>
      </c>
      <c r="E6" s="339">
        <v>34</v>
      </c>
      <c r="F6" s="339">
        <v>27</v>
      </c>
      <c r="G6" s="339">
        <v>38</v>
      </c>
      <c r="H6" s="339">
        <v>12</v>
      </c>
    </row>
    <row r="7" spans="1:11" s="340" customFormat="1" ht="20.100000000000001" customHeight="1">
      <c r="A7" s="337">
        <v>4</v>
      </c>
      <c r="B7" s="338" t="s">
        <v>3</v>
      </c>
      <c r="C7" s="339">
        <v>26</v>
      </c>
      <c r="D7" s="339">
        <v>20</v>
      </c>
      <c r="E7" s="339">
        <v>27</v>
      </c>
      <c r="F7" s="339">
        <v>21</v>
      </c>
      <c r="G7" s="339">
        <v>58</v>
      </c>
      <c r="H7" s="339">
        <v>13</v>
      </c>
    </row>
    <row r="8" spans="1:11" s="340" customFormat="1" ht="20.100000000000001" customHeight="1">
      <c r="A8" s="337">
        <v>5</v>
      </c>
      <c r="B8" s="338" t="s">
        <v>4</v>
      </c>
      <c r="C8" s="339">
        <v>53</v>
      </c>
      <c r="D8" s="339">
        <v>49</v>
      </c>
      <c r="E8" s="339">
        <v>54</v>
      </c>
      <c r="F8" s="339">
        <v>50</v>
      </c>
      <c r="G8" s="339">
        <v>101</v>
      </c>
      <c r="H8" s="339">
        <v>40</v>
      </c>
    </row>
    <row r="9" spans="1:11" s="340" customFormat="1" ht="20.100000000000001" customHeight="1">
      <c r="A9" s="337">
        <v>6</v>
      </c>
      <c r="B9" s="341" t="s">
        <v>5</v>
      </c>
      <c r="C9" s="339">
        <v>23</v>
      </c>
      <c r="D9" s="339">
        <v>16</v>
      </c>
      <c r="E9" s="339">
        <v>23</v>
      </c>
      <c r="F9" s="339">
        <v>16</v>
      </c>
      <c r="G9" s="339">
        <v>22</v>
      </c>
      <c r="H9" s="339">
        <v>10</v>
      </c>
    </row>
    <row r="10" spans="1:11" s="340" customFormat="1" ht="20.100000000000001" customHeight="1">
      <c r="A10" s="337">
        <v>7</v>
      </c>
      <c r="B10" s="341" t="s">
        <v>6</v>
      </c>
      <c r="C10" s="339">
        <v>24</v>
      </c>
      <c r="D10" s="339">
        <v>22</v>
      </c>
      <c r="E10" s="339">
        <v>25</v>
      </c>
      <c r="F10" s="339">
        <v>22</v>
      </c>
      <c r="G10" s="339">
        <v>54</v>
      </c>
      <c r="H10" s="339">
        <v>27</v>
      </c>
    </row>
    <row r="11" spans="1:11" s="340" customFormat="1" ht="20.100000000000001" customHeight="1">
      <c r="A11" s="337">
        <v>8</v>
      </c>
      <c r="B11" s="341" t="s">
        <v>7</v>
      </c>
      <c r="C11" s="339">
        <v>25</v>
      </c>
      <c r="D11" s="339">
        <v>25</v>
      </c>
      <c r="E11" s="339">
        <v>25</v>
      </c>
      <c r="F11" s="339">
        <v>25</v>
      </c>
      <c r="G11" s="339">
        <v>20</v>
      </c>
      <c r="H11" s="339">
        <v>14</v>
      </c>
    </row>
    <row r="12" spans="1:11" s="340" customFormat="1" ht="20.100000000000001" customHeight="1">
      <c r="A12" s="337">
        <v>9</v>
      </c>
      <c r="B12" s="341" t="s">
        <v>81</v>
      </c>
      <c r="C12" s="339">
        <v>13</v>
      </c>
      <c r="D12" s="339">
        <v>13</v>
      </c>
      <c r="E12" s="339">
        <v>9</v>
      </c>
      <c r="F12" s="339">
        <v>9</v>
      </c>
      <c r="G12" s="339" t="s">
        <v>1339</v>
      </c>
      <c r="H12" s="339" t="s">
        <v>1339</v>
      </c>
    </row>
    <row r="13" spans="1:11" s="340" customFormat="1" ht="20.100000000000001" customHeight="1">
      <c r="A13" s="337">
        <v>10</v>
      </c>
      <c r="B13" s="341" t="s">
        <v>8</v>
      </c>
      <c r="C13" s="339">
        <v>47</v>
      </c>
      <c r="D13" s="339">
        <v>18</v>
      </c>
      <c r="E13" s="339">
        <v>49</v>
      </c>
      <c r="F13" s="339">
        <v>18</v>
      </c>
      <c r="G13" s="339">
        <v>112</v>
      </c>
      <c r="H13" s="339">
        <v>16</v>
      </c>
    </row>
    <row r="14" spans="1:11" s="340" customFormat="1" ht="20.100000000000001" customHeight="1">
      <c r="A14" s="337">
        <v>11</v>
      </c>
      <c r="B14" s="341" t="s">
        <v>9</v>
      </c>
      <c r="C14" s="339">
        <v>18</v>
      </c>
      <c r="D14" s="339">
        <v>15</v>
      </c>
      <c r="E14" s="339">
        <v>19</v>
      </c>
      <c r="F14" s="339">
        <v>16</v>
      </c>
      <c r="G14" s="339">
        <v>71</v>
      </c>
      <c r="H14" s="339">
        <v>12</v>
      </c>
    </row>
    <row r="15" spans="1:11" s="340" customFormat="1" ht="20.100000000000001" customHeight="1">
      <c r="A15" s="337">
        <v>12</v>
      </c>
      <c r="B15" s="341" t="s">
        <v>10</v>
      </c>
      <c r="C15" s="339">
        <v>27</v>
      </c>
      <c r="D15" s="339">
        <v>26</v>
      </c>
      <c r="E15" s="339">
        <v>28</v>
      </c>
      <c r="F15" s="339">
        <v>26</v>
      </c>
      <c r="G15" s="339">
        <v>32</v>
      </c>
      <c r="H15" s="339">
        <v>22</v>
      </c>
    </row>
    <row r="16" spans="1:11" s="340" customFormat="1" ht="20.100000000000001" customHeight="1">
      <c r="A16" s="337">
        <v>13</v>
      </c>
      <c r="B16" s="341" t="s">
        <v>11</v>
      </c>
      <c r="C16" s="339">
        <v>19</v>
      </c>
      <c r="D16" s="339">
        <v>19</v>
      </c>
      <c r="E16" s="339">
        <v>20</v>
      </c>
      <c r="F16" s="339">
        <v>19</v>
      </c>
      <c r="G16" s="339">
        <v>18</v>
      </c>
      <c r="H16" s="339">
        <v>14</v>
      </c>
    </row>
    <row r="17" spans="1:8" s="340" customFormat="1" ht="20.100000000000001" customHeight="1">
      <c r="A17" s="342">
        <v>14</v>
      </c>
      <c r="B17" s="341" t="s">
        <v>12</v>
      </c>
      <c r="C17" s="339">
        <v>20</v>
      </c>
      <c r="D17" s="339">
        <v>18</v>
      </c>
      <c r="E17" s="339">
        <v>22</v>
      </c>
      <c r="F17" s="339">
        <v>19</v>
      </c>
      <c r="G17" s="339">
        <v>20</v>
      </c>
      <c r="H17" s="339">
        <v>10</v>
      </c>
    </row>
    <row r="18" spans="1:8" s="340" customFormat="1" ht="20.100000000000001" customHeight="1">
      <c r="A18" s="337">
        <v>15</v>
      </c>
      <c r="B18" s="341" t="s">
        <v>13</v>
      </c>
      <c r="C18" s="339">
        <v>35</v>
      </c>
      <c r="D18" s="339">
        <v>27</v>
      </c>
      <c r="E18" s="339">
        <v>36</v>
      </c>
      <c r="F18" s="339">
        <v>28</v>
      </c>
      <c r="G18" s="339">
        <v>60</v>
      </c>
      <c r="H18" s="339">
        <v>12</v>
      </c>
    </row>
    <row r="19" spans="1:8" s="340" customFormat="1" ht="20.100000000000001" customHeight="1">
      <c r="A19" s="337">
        <v>16</v>
      </c>
      <c r="B19" s="341" t="s">
        <v>14</v>
      </c>
      <c r="C19" s="339">
        <v>52</v>
      </c>
      <c r="D19" s="339">
        <v>48</v>
      </c>
      <c r="E19" s="339">
        <v>53</v>
      </c>
      <c r="F19" s="339">
        <v>48</v>
      </c>
      <c r="G19" s="339">
        <v>50</v>
      </c>
      <c r="H19" s="339">
        <v>21</v>
      </c>
    </row>
    <row r="20" spans="1:8" s="340" customFormat="1" ht="20.100000000000001" customHeight="1">
      <c r="A20" s="337">
        <v>17</v>
      </c>
      <c r="B20" s="341" t="s">
        <v>15</v>
      </c>
      <c r="C20" s="339">
        <v>15</v>
      </c>
      <c r="D20" s="339">
        <v>13</v>
      </c>
      <c r="E20" s="339">
        <v>15</v>
      </c>
      <c r="F20" s="339">
        <v>13</v>
      </c>
      <c r="G20" s="339">
        <v>27</v>
      </c>
      <c r="H20" s="339">
        <v>10</v>
      </c>
    </row>
    <row r="21" spans="1:8" s="340" customFormat="1" ht="20.100000000000001" customHeight="1">
      <c r="A21" s="337">
        <v>18</v>
      </c>
      <c r="B21" s="341" t="s">
        <v>16</v>
      </c>
      <c r="C21" s="339">
        <v>15</v>
      </c>
      <c r="D21" s="339">
        <v>14</v>
      </c>
      <c r="E21" s="339">
        <v>15</v>
      </c>
      <c r="F21" s="339">
        <v>14</v>
      </c>
      <c r="G21" s="339">
        <v>28</v>
      </c>
      <c r="H21" s="339">
        <v>12</v>
      </c>
    </row>
    <row r="22" spans="1:8" s="340" customFormat="1" ht="20.100000000000001" customHeight="1">
      <c r="A22" s="337">
        <v>19</v>
      </c>
      <c r="B22" s="341" t="s">
        <v>1338</v>
      </c>
      <c r="C22" s="339">
        <v>13</v>
      </c>
      <c r="D22" s="339">
        <v>13</v>
      </c>
      <c r="E22" s="339">
        <v>13</v>
      </c>
      <c r="F22" s="339">
        <v>13</v>
      </c>
      <c r="G22" s="339">
        <v>13</v>
      </c>
      <c r="H22" s="339">
        <v>13</v>
      </c>
    </row>
    <row r="23" spans="1:8" s="340" customFormat="1" ht="20.100000000000001" customHeight="1">
      <c r="A23" s="337">
        <v>20</v>
      </c>
      <c r="B23" s="341" t="s">
        <v>17</v>
      </c>
      <c r="C23" s="339">
        <v>25</v>
      </c>
      <c r="D23" s="339">
        <v>22</v>
      </c>
      <c r="E23" s="339">
        <v>25</v>
      </c>
      <c r="F23" s="339">
        <v>22</v>
      </c>
      <c r="G23" s="339">
        <v>121</v>
      </c>
      <c r="H23" s="339">
        <v>66</v>
      </c>
    </row>
    <row r="24" spans="1:8" s="340" customFormat="1" ht="20.100000000000001" customHeight="1">
      <c r="A24" s="337">
        <v>21</v>
      </c>
      <c r="B24" s="341" t="s">
        <v>18</v>
      </c>
      <c r="C24" s="339">
        <v>21</v>
      </c>
      <c r="D24" s="339">
        <v>19</v>
      </c>
      <c r="E24" s="339">
        <v>23</v>
      </c>
      <c r="F24" s="339">
        <v>20</v>
      </c>
      <c r="G24" s="339">
        <v>36</v>
      </c>
      <c r="H24" s="339">
        <v>16</v>
      </c>
    </row>
    <row r="25" spans="1:8" s="340" customFormat="1" ht="20.100000000000001" customHeight="1">
      <c r="A25" s="337">
        <v>22</v>
      </c>
      <c r="B25" s="341" t="s">
        <v>19</v>
      </c>
      <c r="C25" s="339">
        <v>20</v>
      </c>
      <c r="D25" s="339">
        <v>19</v>
      </c>
      <c r="E25" s="339">
        <v>20</v>
      </c>
      <c r="F25" s="339">
        <v>19</v>
      </c>
      <c r="G25" s="339">
        <v>24</v>
      </c>
      <c r="H25" s="339">
        <v>11</v>
      </c>
    </row>
    <row r="26" spans="1:8" s="340" customFormat="1" ht="20.100000000000001" customHeight="1">
      <c r="A26" s="337">
        <v>23</v>
      </c>
      <c r="B26" s="341" t="s">
        <v>20</v>
      </c>
      <c r="C26" s="339">
        <v>20</v>
      </c>
      <c r="D26" s="339">
        <v>18</v>
      </c>
      <c r="E26" s="339">
        <v>21</v>
      </c>
      <c r="F26" s="339">
        <v>18</v>
      </c>
      <c r="G26" s="339">
        <v>19</v>
      </c>
      <c r="H26" s="339">
        <v>8</v>
      </c>
    </row>
    <row r="27" spans="1:8" s="340" customFormat="1" ht="20.100000000000001" customHeight="1">
      <c r="A27" s="337">
        <v>24</v>
      </c>
      <c r="B27" s="341" t="s">
        <v>21</v>
      </c>
      <c r="C27" s="339">
        <v>20</v>
      </c>
      <c r="D27" s="339">
        <v>15</v>
      </c>
      <c r="E27" s="339">
        <v>21</v>
      </c>
      <c r="F27" s="339">
        <v>16</v>
      </c>
      <c r="G27" s="339">
        <v>41</v>
      </c>
      <c r="H27" s="339">
        <v>10</v>
      </c>
    </row>
    <row r="28" spans="1:8" s="340" customFormat="1" ht="20.100000000000001" customHeight="1">
      <c r="A28" s="337">
        <v>25</v>
      </c>
      <c r="B28" s="341" t="s">
        <v>22</v>
      </c>
      <c r="C28" s="339">
        <v>20</v>
      </c>
      <c r="D28" s="339">
        <v>16</v>
      </c>
      <c r="E28" s="339">
        <v>21</v>
      </c>
      <c r="F28" s="339">
        <v>16</v>
      </c>
      <c r="G28" s="339">
        <v>43</v>
      </c>
      <c r="H28" s="339">
        <v>7</v>
      </c>
    </row>
    <row r="29" spans="1:8" s="340" customFormat="1" ht="20.100000000000001" customHeight="1">
      <c r="A29" s="337">
        <v>26</v>
      </c>
      <c r="B29" s="341" t="s">
        <v>23</v>
      </c>
      <c r="C29" s="339">
        <v>19</v>
      </c>
      <c r="D29" s="339">
        <v>18</v>
      </c>
      <c r="E29" s="339">
        <v>20</v>
      </c>
      <c r="F29" s="339">
        <v>19</v>
      </c>
      <c r="G29" s="339">
        <v>20</v>
      </c>
      <c r="H29" s="339">
        <v>13</v>
      </c>
    </row>
    <row r="30" spans="1:8" s="340" customFormat="1" ht="20.100000000000001" customHeight="1">
      <c r="A30" s="337">
        <v>27</v>
      </c>
      <c r="B30" s="343" t="s">
        <v>24</v>
      </c>
      <c r="C30" s="339">
        <v>12</v>
      </c>
      <c r="D30" s="339">
        <v>11</v>
      </c>
      <c r="E30" s="339">
        <v>11</v>
      </c>
      <c r="F30" s="339">
        <v>10</v>
      </c>
      <c r="G30" s="339">
        <v>14</v>
      </c>
      <c r="H30" s="339">
        <v>9</v>
      </c>
    </row>
    <row r="31" spans="1:8" s="340" customFormat="1" ht="20.100000000000001" customHeight="1">
      <c r="A31" s="337">
        <v>28</v>
      </c>
      <c r="B31" s="341" t="s">
        <v>25</v>
      </c>
      <c r="C31" s="339">
        <v>18</v>
      </c>
      <c r="D31" s="339">
        <v>17</v>
      </c>
      <c r="E31" s="339">
        <v>19</v>
      </c>
      <c r="F31" s="339">
        <v>18</v>
      </c>
      <c r="G31" s="339">
        <v>27</v>
      </c>
      <c r="H31" s="339">
        <v>19</v>
      </c>
    </row>
    <row r="32" spans="1:8" s="340" customFormat="1" ht="20.100000000000001" customHeight="1">
      <c r="A32" s="337">
        <v>29</v>
      </c>
      <c r="B32" s="344" t="s">
        <v>26</v>
      </c>
      <c r="C32" s="339">
        <v>21</v>
      </c>
      <c r="D32" s="339">
        <v>20</v>
      </c>
      <c r="E32" s="339">
        <v>21</v>
      </c>
      <c r="F32" s="339">
        <v>20</v>
      </c>
      <c r="G32" s="339">
        <v>27</v>
      </c>
      <c r="H32" s="339">
        <v>16</v>
      </c>
    </row>
    <row r="33" spans="1:8" s="340" customFormat="1" ht="20.100000000000001" customHeight="1">
      <c r="A33" s="337">
        <v>30</v>
      </c>
      <c r="B33" s="345" t="s">
        <v>27</v>
      </c>
      <c r="C33" s="339">
        <v>14</v>
      </c>
      <c r="D33" s="339">
        <v>9</v>
      </c>
      <c r="E33" s="339">
        <v>15</v>
      </c>
      <c r="F33" s="339">
        <v>9</v>
      </c>
      <c r="G33" s="339">
        <v>15</v>
      </c>
      <c r="H33" s="339">
        <v>7</v>
      </c>
    </row>
    <row r="34" spans="1:8" s="340" customFormat="1" ht="20.100000000000001" customHeight="1">
      <c r="A34" s="337">
        <v>31</v>
      </c>
      <c r="B34" s="346" t="s">
        <v>28</v>
      </c>
      <c r="C34" s="339">
        <v>18</v>
      </c>
      <c r="D34" s="339">
        <v>14</v>
      </c>
      <c r="E34" s="339">
        <v>18</v>
      </c>
      <c r="F34" s="339">
        <v>14</v>
      </c>
      <c r="G34" s="339">
        <v>36</v>
      </c>
      <c r="H34" s="339">
        <v>11</v>
      </c>
    </row>
    <row r="35" spans="1:8" s="340" customFormat="1" ht="20.100000000000001" customHeight="1">
      <c r="A35" s="337">
        <v>32</v>
      </c>
      <c r="B35" s="201" t="s">
        <v>29</v>
      </c>
      <c r="C35" s="339">
        <v>17</v>
      </c>
      <c r="D35" s="339">
        <v>14</v>
      </c>
      <c r="E35" s="339">
        <v>17</v>
      </c>
      <c r="F35" s="339">
        <v>14</v>
      </c>
      <c r="G35" s="339">
        <v>78</v>
      </c>
      <c r="H35" s="339">
        <v>15</v>
      </c>
    </row>
    <row r="36" spans="1:8" s="340" customFormat="1" ht="20.100000000000001" customHeight="1">
      <c r="A36" s="337">
        <v>33</v>
      </c>
      <c r="B36" s="344" t="s">
        <v>30</v>
      </c>
      <c r="C36" s="339">
        <v>28</v>
      </c>
      <c r="D36" s="339">
        <v>23</v>
      </c>
      <c r="E36" s="339">
        <v>29</v>
      </c>
      <c r="F36" s="339">
        <v>24</v>
      </c>
      <c r="G36" s="339">
        <v>48</v>
      </c>
      <c r="H36" s="339">
        <v>19</v>
      </c>
    </row>
    <row r="37" spans="1:8" s="340" customFormat="1" ht="20.100000000000001" customHeight="1">
      <c r="A37" s="337">
        <v>34</v>
      </c>
      <c r="B37" s="341" t="s">
        <v>31</v>
      </c>
      <c r="C37" s="339">
        <v>37</v>
      </c>
      <c r="D37" s="339">
        <v>36</v>
      </c>
      <c r="E37" s="339">
        <v>37</v>
      </c>
      <c r="F37" s="339">
        <v>36</v>
      </c>
      <c r="G37" s="339">
        <v>25</v>
      </c>
      <c r="H37" s="339">
        <v>17</v>
      </c>
    </row>
    <row r="38" spans="1:8" s="340" customFormat="1" ht="20.100000000000001" customHeight="1">
      <c r="A38" s="337">
        <v>35</v>
      </c>
      <c r="B38" s="341" t="s">
        <v>32</v>
      </c>
      <c r="C38" s="339">
        <v>29</v>
      </c>
      <c r="D38" s="339">
        <v>27</v>
      </c>
      <c r="E38" s="339">
        <v>31</v>
      </c>
      <c r="F38" s="339">
        <v>29</v>
      </c>
      <c r="G38" s="339">
        <v>34</v>
      </c>
      <c r="H38" s="339">
        <v>23</v>
      </c>
    </row>
    <row r="39" spans="1:8" s="340" customFormat="1" ht="20.100000000000001" customHeight="1">
      <c r="A39" s="337">
        <v>36</v>
      </c>
      <c r="B39" s="341" t="s">
        <v>33</v>
      </c>
      <c r="C39" s="339">
        <v>38</v>
      </c>
      <c r="D39" s="339">
        <v>35</v>
      </c>
      <c r="E39" s="339">
        <v>40</v>
      </c>
      <c r="F39" s="339">
        <v>36</v>
      </c>
      <c r="G39" s="339">
        <v>43</v>
      </c>
      <c r="H39" s="339">
        <v>14</v>
      </c>
    </row>
    <row r="40" spans="1:8" s="348" customFormat="1" ht="17.25" customHeight="1">
      <c r="A40" s="470" t="s">
        <v>49</v>
      </c>
      <c r="B40" s="471"/>
      <c r="C40" s="347">
        <v>23</v>
      </c>
      <c r="D40" s="347">
        <v>20</v>
      </c>
      <c r="E40" s="347">
        <v>24</v>
      </c>
      <c r="F40" s="347">
        <v>21</v>
      </c>
      <c r="G40" s="347">
        <v>41</v>
      </c>
      <c r="H40" s="347">
        <v>16</v>
      </c>
    </row>
    <row r="41" spans="1:8" s="350" customFormat="1" ht="15.95" customHeight="1">
      <c r="A41" s="349"/>
      <c r="C41" s="351"/>
    </row>
  </sheetData>
  <mergeCells count="7">
    <mergeCell ref="A40:B40"/>
    <mergeCell ref="A1:H1"/>
    <mergeCell ref="A2:A3"/>
    <mergeCell ref="B2:B3"/>
    <mergeCell ref="C2:D2"/>
    <mergeCell ref="E2:F2"/>
    <mergeCell ref="G2:H2"/>
  </mergeCells>
  <printOptions horizontalCentered="1"/>
  <pageMargins left="0.62992125984251968" right="0.55118110236220474" top="0.51181102362204722" bottom="0.35433070866141736" header="0.31496062992125984" footer="0.11811023622047245"/>
  <pageSetup paperSize="9" scale="92" firstPageNumber="82" orientation="portrait" useFirstPageNumber="1" horizontalDpi="4294967294" verticalDpi="4294967294" r:id="rId1"/>
  <headerFooter alignWithMargins="0">
    <oddFooter>&amp;L&amp;"Arial,Italic"&amp;9AISHE 2012-13&amp;CT-&amp;P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AB20"/>
  <sheetViews>
    <sheetView view="pageBreakPreview" topLeftCell="A16" zoomScaleSheetLayoutView="100" workbookViewId="0">
      <selection activeCell="A23" sqref="A23:XFD29"/>
    </sheetView>
  </sheetViews>
  <sheetFormatPr defaultRowHeight="12.75"/>
  <cols>
    <col min="1" max="1" width="23.5703125" style="215" customWidth="1"/>
    <col min="2" max="7" width="7.5703125" style="215" customWidth="1"/>
    <col min="8" max="9" width="9.28515625" style="215" bestFit="1" customWidth="1"/>
    <col min="10" max="10" width="9" style="215" customWidth="1"/>
    <col min="11" max="11" width="11" style="215" customWidth="1"/>
    <col min="12" max="12" width="9.140625" style="215" customWidth="1"/>
    <col min="13" max="13" width="11" style="215" customWidth="1"/>
    <col min="14" max="17" width="7.5703125" style="215" customWidth="1"/>
    <col min="18" max="18" width="7.42578125" style="215" customWidth="1"/>
    <col min="19" max="19" width="7.5703125" style="215" customWidth="1"/>
    <col min="20" max="20" width="7.140625" style="215" customWidth="1"/>
    <col min="21" max="21" width="7.85546875" style="215" customWidth="1"/>
    <col min="22" max="22" width="7.5703125" style="215" customWidth="1"/>
    <col min="23" max="23" width="7" style="215" customWidth="1"/>
    <col min="24" max="24" width="7.5703125" style="215" customWidth="1"/>
    <col min="25" max="25" width="7.85546875" style="215" customWidth="1"/>
    <col min="26" max="26" width="10.7109375" style="215" customWidth="1"/>
    <col min="27" max="27" width="9.85546875" style="215" customWidth="1"/>
    <col min="28" max="28" width="10.42578125" style="215" customWidth="1"/>
    <col min="29" max="16384" width="9.140625" style="215"/>
  </cols>
  <sheetData>
    <row r="1" spans="1:28" ht="34.5" customHeight="1">
      <c r="A1" s="69" t="s">
        <v>664</v>
      </c>
      <c r="B1" s="488" t="s">
        <v>665</v>
      </c>
      <c r="C1" s="488"/>
      <c r="D1" s="488"/>
      <c r="E1" s="488"/>
      <c r="F1" s="488"/>
      <c r="G1" s="488"/>
      <c r="H1" s="488"/>
      <c r="I1" s="488"/>
      <c r="J1" s="488"/>
      <c r="K1" s="488" t="s">
        <v>665</v>
      </c>
      <c r="L1" s="488"/>
      <c r="M1" s="488"/>
      <c r="N1" s="488"/>
      <c r="O1" s="488"/>
      <c r="P1" s="488"/>
      <c r="Q1" s="488"/>
      <c r="R1" s="488"/>
      <c r="S1" s="488"/>
      <c r="T1" s="488" t="s">
        <v>665</v>
      </c>
      <c r="U1" s="488"/>
      <c r="V1" s="488"/>
      <c r="W1" s="488"/>
      <c r="X1" s="488"/>
      <c r="Y1" s="488"/>
      <c r="Z1" s="488"/>
      <c r="AA1" s="488"/>
      <c r="AB1" s="488"/>
    </row>
    <row r="2" spans="1:28" ht="15.75">
      <c r="A2" s="497" t="s">
        <v>666</v>
      </c>
      <c r="B2" s="497" t="s">
        <v>109</v>
      </c>
      <c r="C2" s="497"/>
      <c r="D2" s="497"/>
      <c r="E2" s="497" t="s">
        <v>110</v>
      </c>
      <c r="F2" s="497"/>
      <c r="G2" s="497"/>
      <c r="H2" s="497" t="s">
        <v>111</v>
      </c>
      <c r="I2" s="497"/>
      <c r="J2" s="497"/>
      <c r="K2" s="497" t="s">
        <v>112</v>
      </c>
      <c r="L2" s="497"/>
      <c r="M2" s="497"/>
      <c r="N2" s="497" t="s">
        <v>113</v>
      </c>
      <c r="O2" s="497"/>
      <c r="P2" s="497"/>
      <c r="Q2" s="497" t="s">
        <v>114</v>
      </c>
      <c r="R2" s="497"/>
      <c r="S2" s="497"/>
      <c r="T2" s="497" t="s">
        <v>115</v>
      </c>
      <c r="U2" s="497"/>
      <c r="V2" s="497"/>
      <c r="W2" s="497" t="s">
        <v>116</v>
      </c>
      <c r="X2" s="497"/>
      <c r="Y2" s="497"/>
      <c r="Z2" s="497" t="s">
        <v>48</v>
      </c>
      <c r="AA2" s="497"/>
      <c r="AB2" s="497"/>
    </row>
    <row r="3" spans="1:28" s="216" customFormat="1" ht="14.25">
      <c r="A3" s="497"/>
      <c r="B3" s="163" t="s">
        <v>117</v>
      </c>
      <c r="C3" s="163" t="s">
        <v>118</v>
      </c>
      <c r="D3" s="163" t="s">
        <v>104</v>
      </c>
      <c r="E3" s="163" t="s">
        <v>117</v>
      </c>
      <c r="F3" s="163" t="s">
        <v>118</v>
      </c>
      <c r="G3" s="163" t="s">
        <v>104</v>
      </c>
      <c r="H3" s="163" t="s">
        <v>117</v>
      </c>
      <c r="I3" s="163" t="s">
        <v>118</v>
      </c>
      <c r="J3" s="163" t="s">
        <v>104</v>
      </c>
      <c r="K3" s="163" t="s">
        <v>117</v>
      </c>
      <c r="L3" s="163" t="s">
        <v>118</v>
      </c>
      <c r="M3" s="163" t="s">
        <v>104</v>
      </c>
      <c r="N3" s="163" t="s">
        <v>117</v>
      </c>
      <c r="O3" s="163" t="s">
        <v>118</v>
      </c>
      <c r="P3" s="163" t="s">
        <v>104</v>
      </c>
      <c r="Q3" s="163" t="s">
        <v>117</v>
      </c>
      <c r="R3" s="163" t="s">
        <v>118</v>
      </c>
      <c r="S3" s="163" t="s">
        <v>104</v>
      </c>
      <c r="T3" s="163" t="s">
        <v>117</v>
      </c>
      <c r="U3" s="163" t="s">
        <v>118</v>
      </c>
      <c r="V3" s="163" t="s">
        <v>104</v>
      </c>
      <c r="W3" s="163" t="s">
        <v>117</v>
      </c>
      <c r="X3" s="163" t="s">
        <v>118</v>
      </c>
      <c r="Y3" s="163" t="s">
        <v>104</v>
      </c>
      <c r="Z3" s="163" t="s">
        <v>117</v>
      </c>
      <c r="AA3" s="163" t="s">
        <v>118</v>
      </c>
      <c r="AB3" s="163" t="s">
        <v>104</v>
      </c>
    </row>
    <row r="4" spans="1:28" ht="12.75" customHeight="1">
      <c r="A4" s="217">
        <v>1</v>
      </c>
      <c r="B4" s="217">
        <v>2</v>
      </c>
      <c r="C4" s="217">
        <v>3</v>
      </c>
      <c r="D4" s="217">
        <v>4</v>
      </c>
      <c r="E4" s="217">
        <v>5</v>
      </c>
      <c r="F4" s="217">
        <v>6</v>
      </c>
      <c r="G4" s="217">
        <v>7</v>
      </c>
      <c r="H4" s="217">
        <v>8</v>
      </c>
      <c r="I4" s="217">
        <v>9</v>
      </c>
      <c r="J4" s="217">
        <v>10</v>
      </c>
      <c r="K4" s="217">
        <v>11</v>
      </c>
      <c r="L4" s="217">
        <v>12</v>
      </c>
      <c r="M4" s="217">
        <v>13</v>
      </c>
      <c r="N4" s="217">
        <v>14</v>
      </c>
      <c r="O4" s="217">
        <v>15</v>
      </c>
      <c r="P4" s="217">
        <v>16</v>
      </c>
      <c r="Q4" s="217">
        <v>17</v>
      </c>
      <c r="R4" s="217">
        <v>18</v>
      </c>
      <c r="S4" s="217">
        <v>19</v>
      </c>
      <c r="T4" s="217">
        <v>20</v>
      </c>
      <c r="U4" s="217">
        <v>21</v>
      </c>
      <c r="V4" s="217">
        <v>22</v>
      </c>
      <c r="W4" s="217">
        <v>23</v>
      </c>
      <c r="X4" s="217">
        <v>24</v>
      </c>
      <c r="Y4" s="217">
        <v>25</v>
      </c>
      <c r="Z4" s="217">
        <v>26</v>
      </c>
      <c r="AA4" s="217">
        <v>27</v>
      </c>
      <c r="AB4" s="217">
        <v>28</v>
      </c>
    </row>
    <row r="5" spans="1:28" ht="36" customHeight="1">
      <c r="A5" s="218" t="s">
        <v>667</v>
      </c>
      <c r="B5" s="219">
        <v>10222</v>
      </c>
      <c r="C5" s="219">
        <v>8087</v>
      </c>
      <c r="D5" s="219">
        <f>B5+C5</f>
        <v>18309</v>
      </c>
      <c r="E5" s="219">
        <v>1044</v>
      </c>
      <c r="F5" s="219">
        <v>824</v>
      </c>
      <c r="G5" s="219">
        <f>E5+F5</f>
        <v>1868</v>
      </c>
      <c r="H5" s="219">
        <v>48981</v>
      </c>
      <c r="I5" s="219">
        <v>36178</v>
      </c>
      <c r="J5" s="219">
        <f>H5+I5</f>
        <v>85159</v>
      </c>
      <c r="K5" s="219">
        <v>236362</v>
      </c>
      <c r="L5" s="219">
        <v>216750</v>
      </c>
      <c r="M5" s="219">
        <f>K5+L5</f>
        <v>453112</v>
      </c>
      <c r="N5" s="219">
        <v>2399</v>
      </c>
      <c r="O5" s="219">
        <v>1261</v>
      </c>
      <c r="P5" s="219">
        <f>N5+O5</f>
        <v>3660</v>
      </c>
      <c r="Q5" s="219">
        <v>5853</v>
      </c>
      <c r="R5" s="219">
        <v>1777</v>
      </c>
      <c r="S5" s="219">
        <f>Q5+R5</f>
        <v>7630</v>
      </c>
      <c r="T5" s="219">
        <v>2848</v>
      </c>
      <c r="U5" s="219">
        <v>1084</v>
      </c>
      <c r="V5" s="219">
        <f>T5+U5</f>
        <v>3932</v>
      </c>
      <c r="W5" s="219">
        <v>3500</v>
      </c>
      <c r="X5" s="219">
        <v>2840</v>
      </c>
      <c r="Y5" s="219">
        <f>W5+X5</f>
        <v>6340</v>
      </c>
      <c r="Z5" s="12">
        <f>B5+E5+K5+N5+Q5+T5+W5+H5</f>
        <v>311209</v>
      </c>
      <c r="AA5" s="12">
        <f>C5+F5+L5+O5+R5+U5+X5+I5</f>
        <v>268801</v>
      </c>
      <c r="AB5" s="12">
        <f>Z5+AA5</f>
        <v>580010</v>
      </c>
    </row>
    <row r="6" spans="1:28" ht="36" customHeight="1">
      <c r="A6" s="218" t="s">
        <v>668</v>
      </c>
      <c r="B6" s="219">
        <v>184</v>
      </c>
      <c r="C6" s="219">
        <v>174</v>
      </c>
      <c r="D6" s="219">
        <f t="shared" ref="D6:D15" si="0">B6+C6</f>
        <v>358</v>
      </c>
      <c r="E6" s="219">
        <v>9</v>
      </c>
      <c r="F6" s="219">
        <v>9</v>
      </c>
      <c r="G6" s="219">
        <f t="shared" ref="G6:G15" si="1">E6+F6</f>
        <v>18</v>
      </c>
      <c r="H6" s="219">
        <v>118756</v>
      </c>
      <c r="I6" s="219">
        <v>131274</v>
      </c>
      <c r="J6" s="219">
        <f t="shared" ref="J6:J15" si="2">H6+I6</f>
        <v>250030</v>
      </c>
      <c r="K6" s="219">
        <v>192808</v>
      </c>
      <c r="L6" s="219">
        <v>130228</v>
      </c>
      <c r="M6" s="219">
        <f t="shared" ref="M6:M15" si="3">K6+L6</f>
        <v>323036</v>
      </c>
      <c r="N6" s="219">
        <v>14374</v>
      </c>
      <c r="O6" s="219">
        <v>7906</v>
      </c>
      <c r="P6" s="219">
        <f t="shared" ref="P6:P15" si="4">N6+O6</f>
        <v>22280</v>
      </c>
      <c r="Q6" s="219">
        <v>8886</v>
      </c>
      <c r="R6" s="219">
        <v>6097</v>
      </c>
      <c r="S6" s="219">
        <f t="shared" ref="S6:S15" si="5">Q6+R6</f>
        <v>14983</v>
      </c>
      <c r="T6" s="219">
        <v>84</v>
      </c>
      <c r="U6" s="219">
        <v>94</v>
      </c>
      <c r="V6" s="219">
        <f t="shared" ref="V6:V15" si="6">T6+U6</f>
        <v>178</v>
      </c>
      <c r="W6" s="219">
        <v>0</v>
      </c>
      <c r="X6" s="219">
        <v>0</v>
      </c>
      <c r="Y6" s="219">
        <f t="shared" ref="Y6:Y15" si="7">W6+X6</f>
        <v>0</v>
      </c>
      <c r="Z6" s="12">
        <f t="shared" ref="Z6:AA15" si="8">B6+E6+K6+N6+Q6+T6+W6+H6</f>
        <v>335101</v>
      </c>
      <c r="AA6" s="12">
        <f t="shared" si="8"/>
        <v>275782</v>
      </c>
      <c r="AB6" s="12">
        <f t="shared" ref="AB6:AB15" si="9">Z6+AA6</f>
        <v>610883</v>
      </c>
    </row>
    <row r="7" spans="1:28" ht="36" customHeight="1">
      <c r="A7" s="220" t="s">
        <v>669</v>
      </c>
      <c r="B7" s="219">
        <v>10370</v>
      </c>
      <c r="C7" s="219">
        <v>3857</v>
      </c>
      <c r="D7" s="219">
        <f t="shared" si="0"/>
        <v>14227</v>
      </c>
      <c r="E7" s="219">
        <v>39</v>
      </c>
      <c r="F7" s="219">
        <v>73</v>
      </c>
      <c r="G7" s="219">
        <f t="shared" si="1"/>
        <v>112</v>
      </c>
      <c r="H7" s="219">
        <v>28091</v>
      </c>
      <c r="I7" s="219">
        <v>9015</v>
      </c>
      <c r="J7" s="219">
        <f t="shared" si="2"/>
        <v>37106</v>
      </c>
      <c r="K7" s="219">
        <v>70038</v>
      </c>
      <c r="L7" s="219">
        <v>11364</v>
      </c>
      <c r="M7" s="219">
        <f t="shared" si="3"/>
        <v>81402</v>
      </c>
      <c r="N7" s="219">
        <v>119</v>
      </c>
      <c r="O7" s="219">
        <v>74</v>
      </c>
      <c r="P7" s="219">
        <f t="shared" si="4"/>
        <v>193</v>
      </c>
      <c r="Q7" s="219">
        <v>40</v>
      </c>
      <c r="R7" s="219">
        <v>29</v>
      </c>
      <c r="S7" s="219">
        <f t="shared" si="5"/>
        <v>69</v>
      </c>
      <c r="T7" s="219">
        <v>18</v>
      </c>
      <c r="U7" s="219">
        <v>0</v>
      </c>
      <c r="V7" s="219">
        <f t="shared" si="6"/>
        <v>18</v>
      </c>
      <c r="W7" s="219">
        <v>7974</v>
      </c>
      <c r="X7" s="219">
        <v>1450</v>
      </c>
      <c r="Y7" s="219">
        <f t="shared" si="7"/>
        <v>9424</v>
      </c>
      <c r="Z7" s="12">
        <f t="shared" si="8"/>
        <v>116689</v>
      </c>
      <c r="AA7" s="12">
        <f t="shared" si="8"/>
        <v>25862</v>
      </c>
      <c r="AB7" s="12">
        <f t="shared" si="9"/>
        <v>142551</v>
      </c>
    </row>
    <row r="8" spans="1:28" ht="36" customHeight="1">
      <c r="A8" s="218" t="s">
        <v>670</v>
      </c>
      <c r="B8" s="219">
        <v>15743</v>
      </c>
      <c r="C8" s="219">
        <v>12143</v>
      </c>
      <c r="D8" s="219">
        <f t="shared" si="0"/>
        <v>27886</v>
      </c>
      <c r="E8" s="219">
        <v>6701</v>
      </c>
      <c r="F8" s="219">
        <v>7112</v>
      </c>
      <c r="G8" s="219">
        <f t="shared" si="1"/>
        <v>13813</v>
      </c>
      <c r="H8" s="219">
        <v>466030</v>
      </c>
      <c r="I8" s="219">
        <v>454240</v>
      </c>
      <c r="J8" s="219">
        <f t="shared" si="2"/>
        <v>920270</v>
      </c>
      <c r="K8" s="219">
        <v>688882</v>
      </c>
      <c r="L8" s="219">
        <v>495461</v>
      </c>
      <c r="M8" s="219">
        <f t="shared" si="3"/>
        <v>1184343</v>
      </c>
      <c r="N8" s="219">
        <v>79741</v>
      </c>
      <c r="O8" s="219">
        <v>12028</v>
      </c>
      <c r="P8" s="219">
        <f t="shared" si="4"/>
        <v>91769</v>
      </c>
      <c r="Q8" s="219">
        <v>107559</v>
      </c>
      <c r="R8" s="219">
        <v>15042</v>
      </c>
      <c r="S8" s="219">
        <f t="shared" si="5"/>
        <v>122601</v>
      </c>
      <c r="T8" s="219">
        <v>8719</v>
      </c>
      <c r="U8" s="219">
        <v>6745</v>
      </c>
      <c r="V8" s="219">
        <f t="shared" si="6"/>
        <v>15464</v>
      </c>
      <c r="W8" s="219">
        <v>12952</v>
      </c>
      <c r="X8" s="219">
        <v>8398</v>
      </c>
      <c r="Y8" s="219">
        <f t="shared" si="7"/>
        <v>21350</v>
      </c>
      <c r="Z8" s="12">
        <f t="shared" si="8"/>
        <v>1386327</v>
      </c>
      <c r="AA8" s="12">
        <f t="shared" si="8"/>
        <v>1011169</v>
      </c>
      <c r="AB8" s="12">
        <f t="shared" si="9"/>
        <v>2397496</v>
      </c>
    </row>
    <row r="9" spans="1:28" ht="36" customHeight="1">
      <c r="A9" s="218" t="s">
        <v>671</v>
      </c>
      <c r="B9" s="219">
        <v>11</v>
      </c>
      <c r="C9" s="219">
        <v>13</v>
      </c>
      <c r="D9" s="219">
        <f t="shared" si="0"/>
        <v>24</v>
      </c>
      <c r="E9" s="219">
        <v>0</v>
      </c>
      <c r="F9" s="219">
        <v>0</v>
      </c>
      <c r="G9" s="219">
        <f t="shared" si="1"/>
        <v>0</v>
      </c>
      <c r="H9" s="219">
        <v>93942</v>
      </c>
      <c r="I9" s="219">
        <v>80975</v>
      </c>
      <c r="J9" s="219">
        <f t="shared" si="2"/>
        <v>174917</v>
      </c>
      <c r="K9" s="219">
        <v>430002</v>
      </c>
      <c r="L9" s="219">
        <v>297350</v>
      </c>
      <c r="M9" s="219">
        <f t="shared" si="3"/>
        <v>727352</v>
      </c>
      <c r="N9" s="219">
        <v>3924</v>
      </c>
      <c r="O9" s="219">
        <v>2459</v>
      </c>
      <c r="P9" s="219">
        <f t="shared" si="4"/>
        <v>6383</v>
      </c>
      <c r="Q9" s="219">
        <v>41085</v>
      </c>
      <c r="R9" s="219">
        <v>24236</v>
      </c>
      <c r="S9" s="219">
        <f t="shared" si="5"/>
        <v>65321</v>
      </c>
      <c r="T9" s="219">
        <v>5711</v>
      </c>
      <c r="U9" s="219">
        <v>7046</v>
      </c>
      <c r="V9" s="219">
        <f t="shared" si="6"/>
        <v>12757</v>
      </c>
      <c r="W9" s="219">
        <v>0</v>
      </c>
      <c r="X9" s="219">
        <v>0</v>
      </c>
      <c r="Y9" s="219">
        <f t="shared" si="7"/>
        <v>0</v>
      </c>
      <c r="Z9" s="12">
        <f t="shared" si="8"/>
        <v>574675</v>
      </c>
      <c r="AA9" s="12">
        <f t="shared" si="8"/>
        <v>412079</v>
      </c>
      <c r="AB9" s="12">
        <f t="shared" si="9"/>
        <v>986754</v>
      </c>
    </row>
    <row r="10" spans="1:28" ht="36" customHeight="1">
      <c r="A10" s="218" t="s">
        <v>672</v>
      </c>
      <c r="B10" s="219">
        <v>2130</v>
      </c>
      <c r="C10" s="219">
        <v>1384</v>
      </c>
      <c r="D10" s="219">
        <f t="shared" si="0"/>
        <v>3514</v>
      </c>
      <c r="E10" s="219">
        <v>347</v>
      </c>
      <c r="F10" s="219">
        <v>416</v>
      </c>
      <c r="G10" s="219">
        <f t="shared" si="1"/>
        <v>763</v>
      </c>
      <c r="H10" s="219">
        <v>54063</v>
      </c>
      <c r="I10" s="219">
        <v>26290</v>
      </c>
      <c r="J10" s="219">
        <f t="shared" si="2"/>
        <v>80353</v>
      </c>
      <c r="K10" s="219">
        <v>164557</v>
      </c>
      <c r="L10" s="219">
        <v>62578</v>
      </c>
      <c r="M10" s="219">
        <f t="shared" si="3"/>
        <v>227135</v>
      </c>
      <c r="N10" s="219">
        <v>8042</v>
      </c>
      <c r="O10" s="219">
        <v>4404</v>
      </c>
      <c r="P10" s="219">
        <f t="shared" si="4"/>
        <v>12446</v>
      </c>
      <c r="Q10" s="219">
        <v>28240</v>
      </c>
      <c r="R10" s="219">
        <v>5981</v>
      </c>
      <c r="S10" s="219">
        <f t="shared" si="5"/>
        <v>34221</v>
      </c>
      <c r="T10" s="219">
        <v>219</v>
      </c>
      <c r="U10" s="219">
        <v>52</v>
      </c>
      <c r="V10" s="219">
        <f t="shared" si="6"/>
        <v>271</v>
      </c>
      <c r="W10" s="219">
        <v>10711</v>
      </c>
      <c r="X10" s="219">
        <v>5153</v>
      </c>
      <c r="Y10" s="219">
        <f t="shared" si="7"/>
        <v>15864</v>
      </c>
      <c r="Z10" s="12">
        <f t="shared" si="8"/>
        <v>268309</v>
      </c>
      <c r="AA10" s="12">
        <f t="shared" si="8"/>
        <v>106258</v>
      </c>
      <c r="AB10" s="12">
        <f t="shared" si="9"/>
        <v>374567</v>
      </c>
    </row>
    <row r="11" spans="1:28" ht="36" customHeight="1">
      <c r="A11" s="218" t="s">
        <v>673</v>
      </c>
      <c r="B11" s="219">
        <v>84</v>
      </c>
      <c r="C11" s="219">
        <v>11</v>
      </c>
      <c r="D11" s="219">
        <f t="shared" si="0"/>
        <v>95</v>
      </c>
      <c r="E11" s="219">
        <v>0</v>
      </c>
      <c r="F11" s="219">
        <v>0</v>
      </c>
      <c r="G11" s="219">
        <f t="shared" si="1"/>
        <v>0</v>
      </c>
      <c r="H11" s="219">
        <v>345</v>
      </c>
      <c r="I11" s="219">
        <v>236</v>
      </c>
      <c r="J11" s="219">
        <f t="shared" si="2"/>
        <v>581</v>
      </c>
      <c r="K11" s="219">
        <v>396</v>
      </c>
      <c r="L11" s="219">
        <v>784</v>
      </c>
      <c r="M11" s="219">
        <f t="shared" si="3"/>
        <v>1180</v>
      </c>
      <c r="N11" s="219">
        <v>84</v>
      </c>
      <c r="O11" s="219">
        <v>175</v>
      </c>
      <c r="P11" s="219">
        <f t="shared" si="4"/>
        <v>259</v>
      </c>
      <c r="Q11" s="219">
        <v>105</v>
      </c>
      <c r="R11" s="219">
        <v>101</v>
      </c>
      <c r="S11" s="219">
        <f t="shared" si="5"/>
        <v>206</v>
      </c>
      <c r="T11" s="219">
        <v>27</v>
      </c>
      <c r="U11" s="219">
        <v>23</v>
      </c>
      <c r="V11" s="219">
        <f t="shared" si="6"/>
        <v>50</v>
      </c>
      <c r="W11" s="219">
        <v>0</v>
      </c>
      <c r="X11" s="219">
        <v>0</v>
      </c>
      <c r="Y11" s="219">
        <f t="shared" si="7"/>
        <v>0</v>
      </c>
      <c r="Z11" s="12">
        <f t="shared" si="8"/>
        <v>1041</v>
      </c>
      <c r="AA11" s="12">
        <f t="shared" si="8"/>
        <v>1330</v>
      </c>
      <c r="AB11" s="12">
        <f t="shared" si="9"/>
        <v>2371</v>
      </c>
    </row>
    <row r="12" spans="1:28" ht="36" customHeight="1">
      <c r="A12" s="218" t="s">
        <v>674</v>
      </c>
      <c r="B12" s="219">
        <v>3609</v>
      </c>
      <c r="C12" s="219">
        <v>1427</v>
      </c>
      <c r="D12" s="219">
        <f t="shared" si="0"/>
        <v>5036</v>
      </c>
      <c r="E12" s="219">
        <v>147</v>
      </c>
      <c r="F12" s="219">
        <v>138</v>
      </c>
      <c r="G12" s="219">
        <f t="shared" si="1"/>
        <v>285</v>
      </c>
      <c r="H12" s="219">
        <v>7523</v>
      </c>
      <c r="I12" s="219">
        <v>3209</v>
      </c>
      <c r="J12" s="219">
        <f t="shared" si="2"/>
        <v>10732</v>
      </c>
      <c r="K12" s="219">
        <v>12807</v>
      </c>
      <c r="L12" s="219">
        <v>3592</v>
      </c>
      <c r="M12" s="219">
        <f t="shared" si="3"/>
        <v>16399</v>
      </c>
      <c r="N12" s="219">
        <v>594</v>
      </c>
      <c r="O12" s="219">
        <v>155</v>
      </c>
      <c r="P12" s="219">
        <f t="shared" si="4"/>
        <v>749</v>
      </c>
      <c r="Q12" s="219">
        <v>1190</v>
      </c>
      <c r="R12" s="219">
        <v>398</v>
      </c>
      <c r="S12" s="219">
        <f t="shared" si="5"/>
        <v>1588</v>
      </c>
      <c r="T12" s="219">
        <v>1232</v>
      </c>
      <c r="U12" s="219">
        <v>318</v>
      </c>
      <c r="V12" s="219">
        <f t="shared" si="6"/>
        <v>1550</v>
      </c>
      <c r="W12" s="219">
        <v>1500</v>
      </c>
      <c r="X12" s="219">
        <v>502</v>
      </c>
      <c r="Y12" s="219">
        <f t="shared" si="7"/>
        <v>2002</v>
      </c>
      <c r="Z12" s="12">
        <f t="shared" si="8"/>
        <v>28602</v>
      </c>
      <c r="AA12" s="12">
        <f t="shared" si="8"/>
        <v>9739</v>
      </c>
      <c r="AB12" s="12">
        <f t="shared" si="9"/>
        <v>38341</v>
      </c>
    </row>
    <row r="13" spans="1:28" ht="36" customHeight="1">
      <c r="A13" s="218" t="s">
        <v>675</v>
      </c>
      <c r="B13" s="219">
        <v>1059</v>
      </c>
      <c r="C13" s="219">
        <v>968</v>
      </c>
      <c r="D13" s="219">
        <f t="shared" si="0"/>
        <v>2027</v>
      </c>
      <c r="E13" s="219">
        <v>59</v>
      </c>
      <c r="F13" s="219">
        <v>285</v>
      </c>
      <c r="G13" s="219">
        <f t="shared" si="1"/>
        <v>344</v>
      </c>
      <c r="H13" s="219">
        <v>22395</v>
      </c>
      <c r="I13" s="219">
        <v>15294</v>
      </c>
      <c r="J13" s="219">
        <f t="shared" si="2"/>
        <v>37689</v>
      </c>
      <c r="K13" s="219">
        <v>34600</v>
      </c>
      <c r="L13" s="219">
        <v>22337</v>
      </c>
      <c r="M13" s="219">
        <f t="shared" si="3"/>
        <v>56937</v>
      </c>
      <c r="N13" s="219">
        <v>960</v>
      </c>
      <c r="O13" s="219">
        <v>566</v>
      </c>
      <c r="P13" s="219">
        <f t="shared" si="4"/>
        <v>1526</v>
      </c>
      <c r="Q13" s="219">
        <v>859</v>
      </c>
      <c r="R13" s="219">
        <v>655</v>
      </c>
      <c r="S13" s="219">
        <f t="shared" si="5"/>
        <v>1514</v>
      </c>
      <c r="T13" s="219">
        <v>1758</v>
      </c>
      <c r="U13" s="219">
        <v>1421</v>
      </c>
      <c r="V13" s="219">
        <f t="shared" si="6"/>
        <v>3179</v>
      </c>
      <c r="W13" s="219">
        <v>104</v>
      </c>
      <c r="X13" s="219">
        <v>114</v>
      </c>
      <c r="Y13" s="219">
        <f t="shared" si="7"/>
        <v>218</v>
      </c>
      <c r="Z13" s="12">
        <f t="shared" si="8"/>
        <v>61794</v>
      </c>
      <c r="AA13" s="12">
        <f t="shared" si="8"/>
        <v>41640</v>
      </c>
      <c r="AB13" s="12">
        <f t="shared" si="9"/>
        <v>103434</v>
      </c>
    </row>
    <row r="14" spans="1:28" ht="36" customHeight="1">
      <c r="A14" s="218" t="s">
        <v>676</v>
      </c>
      <c r="B14" s="219">
        <v>5568</v>
      </c>
      <c r="C14" s="219">
        <v>5476</v>
      </c>
      <c r="D14" s="219">
        <f t="shared" si="0"/>
        <v>11044</v>
      </c>
      <c r="E14" s="219">
        <v>693</v>
      </c>
      <c r="F14" s="219">
        <v>851</v>
      </c>
      <c r="G14" s="219">
        <f t="shared" si="1"/>
        <v>1544</v>
      </c>
      <c r="H14" s="219">
        <v>80758</v>
      </c>
      <c r="I14" s="219">
        <v>53861</v>
      </c>
      <c r="J14" s="219">
        <f t="shared" si="2"/>
        <v>134619</v>
      </c>
      <c r="K14" s="219">
        <v>280886</v>
      </c>
      <c r="L14" s="219">
        <v>150584</v>
      </c>
      <c r="M14" s="219">
        <f t="shared" si="3"/>
        <v>431470</v>
      </c>
      <c r="N14" s="219">
        <v>2729</v>
      </c>
      <c r="O14" s="219">
        <v>1599</v>
      </c>
      <c r="P14" s="219">
        <f t="shared" si="4"/>
        <v>4328</v>
      </c>
      <c r="Q14" s="219">
        <v>6087</v>
      </c>
      <c r="R14" s="219">
        <v>2748</v>
      </c>
      <c r="S14" s="219">
        <f t="shared" si="5"/>
        <v>8835</v>
      </c>
      <c r="T14" s="219">
        <v>886</v>
      </c>
      <c r="U14" s="219">
        <v>852</v>
      </c>
      <c r="V14" s="219">
        <f t="shared" si="6"/>
        <v>1738</v>
      </c>
      <c r="W14" s="219">
        <v>6960</v>
      </c>
      <c r="X14" s="219">
        <v>4334</v>
      </c>
      <c r="Y14" s="219">
        <f t="shared" si="7"/>
        <v>11294</v>
      </c>
      <c r="Z14" s="12">
        <f t="shared" si="8"/>
        <v>384567</v>
      </c>
      <c r="AA14" s="12">
        <f t="shared" si="8"/>
        <v>220305</v>
      </c>
      <c r="AB14" s="12">
        <f t="shared" si="9"/>
        <v>604872</v>
      </c>
    </row>
    <row r="15" spans="1:28" ht="36" customHeight="1">
      <c r="A15" s="218" t="s">
        <v>47</v>
      </c>
      <c r="B15" s="219">
        <v>4</v>
      </c>
      <c r="C15" s="219">
        <v>5</v>
      </c>
      <c r="D15" s="219">
        <f t="shared" si="0"/>
        <v>9</v>
      </c>
      <c r="E15" s="219">
        <v>0</v>
      </c>
      <c r="F15" s="219">
        <v>0</v>
      </c>
      <c r="G15" s="219">
        <f t="shared" si="1"/>
        <v>0</v>
      </c>
      <c r="H15" s="219">
        <v>116</v>
      </c>
      <c r="I15" s="219">
        <v>173</v>
      </c>
      <c r="J15" s="219">
        <f t="shared" si="2"/>
        <v>289</v>
      </c>
      <c r="K15" s="219">
        <v>969</v>
      </c>
      <c r="L15" s="219">
        <v>1114</v>
      </c>
      <c r="M15" s="219">
        <f t="shared" si="3"/>
        <v>2083</v>
      </c>
      <c r="N15" s="219">
        <v>0</v>
      </c>
      <c r="O15" s="219">
        <v>0</v>
      </c>
      <c r="P15" s="219">
        <f t="shared" si="4"/>
        <v>0</v>
      </c>
      <c r="Q15" s="219">
        <v>0</v>
      </c>
      <c r="R15" s="219">
        <v>0</v>
      </c>
      <c r="S15" s="219">
        <f t="shared" si="5"/>
        <v>0</v>
      </c>
      <c r="T15" s="219">
        <v>0</v>
      </c>
      <c r="U15" s="219">
        <v>0</v>
      </c>
      <c r="V15" s="219">
        <f t="shared" si="6"/>
        <v>0</v>
      </c>
      <c r="W15" s="219">
        <v>0</v>
      </c>
      <c r="X15" s="219">
        <v>0</v>
      </c>
      <c r="Y15" s="219">
        <f t="shared" si="7"/>
        <v>0</v>
      </c>
      <c r="Z15" s="12">
        <f t="shared" si="8"/>
        <v>1089</v>
      </c>
      <c r="AA15" s="12">
        <f t="shared" si="8"/>
        <v>1292</v>
      </c>
      <c r="AB15" s="12">
        <f t="shared" si="9"/>
        <v>2381</v>
      </c>
    </row>
    <row r="16" spans="1:28" s="222" customFormat="1" ht="36" customHeight="1">
      <c r="A16" s="218" t="s">
        <v>48</v>
      </c>
      <c r="B16" s="221">
        <f>SUM(B5:B15)</f>
        <v>48984</v>
      </c>
      <c r="C16" s="221">
        <f t="shared" ref="C16:AA16" si="10">SUM(C5:C15)</f>
        <v>33545</v>
      </c>
      <c r="D16" s="221">
        <f t="shared" si="10"/>
        <v>82529</v>
      </c>
      <c r="E16" s="221">
        <f t="shared" si="10"/>
        <v>9039</v>
      </c>
      <c r="F16" s="221">
        <f t="shared" si="10"/>
        <v>9708</v>
      </c>
      <c r="G16" s="221">
        <f t="shared" si="10"/>
        <v>18747</v>
      </c>
      <c r="H16" s="221">
        <f t="shared" si="10"/>
        <v>921000</v>
      </c>
      <c r="I16" s="221">
        <f t="shared" si="10"/>
        <v>810745</v>
      </c>
      <c r="J16" s="221">
        <f t="shared" si="10"/>
        <v>1731745</v>
      </c>
      <c r="K16" s="221">
        <f t="shared" si="10"/>
        <v>2112307</v>
      </c>
      <c r="L16" s="221">
        <f t="shared" si="10"/>
        <v>1392142</v>
      </c>
      <c r="M16" s="221">
        <f t="shared" si="10"/>
        <v>3504449</v>
      </c>
      <c r="N16" s="221">
        <f t="shared" si="10"/>
        <v>112966</v>
      </c>
      <c r="O16" s="221">
        <f t="shared" si="10"/>
        <v>30627</v>
      </c>
      <c r="P16" s="221">
        <f t="shared" si="10"/>
        <v>143593</v>
      </c>
      <c r="Q16" s="221">
        <f t="shared" si="10"/>
        <v>199904</v>
      </c>
      <c r="R16" s="221">
        <f t="shared" si="10"/>
        <v>57064</v>
      </c>
      <c r="S16" s="221">
        <f t="shared" si="10"/>
        <v>256968</v>
      </c>
      <c r="T16" s="221">
        <f t="shared" si="10"/>
        <v>21502</v>
      </c>
      <c r="U16" s="221">
        <f t="shared" si="10"/>
        <v>17635</v>
      </c>
      <c r="V16" s="221">
        <f t="shared" si="10"/>
        <v>39137</v>
      </c>
      <c r="W16" s="221">
        <f t="shared" si="10"/>
        <v>43701</v>
      </c>
      <c r="X16" s="221">
        <f t="shared" si="10"/>
        <v>22791</v>
      </c>
      <c r="Y16" s="221">
        <f t="shared" si="10"/>
        <v>66492</v>
      </c>
      <c r="Z16" s="221">
        <f t="shared" si="10"/>
        <v>3469403</v>
      </c>
      <c r="AA16" s="221">
        <f t="shared" si="10"/>
        <v>2374257</v>
      </c>
      <c r="AB16" s="221">
        <f>SUM(AB5:AB15)</f>
        <v>5843660</v>
      </c>
    </row>
    <row r="17" spans="1:28" s="222" customFormat="1" ht="36" customHeight="1">
      <c r="A17" s="69" t="s">
        <v>664</v>
      </c>
      <c r="B17" s="488" t="s">
        <v>677</v>
      </c>
      <c r="C17" s="488"/>
      <c r="D17" s="488"/>
      <c r="E17" s="488"/>
      <c r="F17" s="488"/>
      <c r="G17" s="488"/>
      <c r="H17" s="488"/>
      <c r="I17" s="488"/>
      <c r="J17" s="488"/>
      <c r="K17" s="488" t="s">
        <v>677</v>
      </c>
      <c r="L17" s="488"/>
      <c r="M17" s="488"/>
      <c r="N17" s="488"/>
      <c r="O17" s="488"/>
      <c r="P17" s="488"/>
      <c r="Q17" s="488"/>
      <c r="R17" s="488"/>
      <c r="S17" s="488"/>
      <c r="T17" s="488" t="s">
        <v>677</v>
      </c>
      <c r="U17" s="488"/>
      <c r="V17" s="488"/>
      <c r="W17" s="488"/>
      <c r="X17" s="488"/>
      <c r="Y17" s="488"/>
      <c r="Z17" s="488"/>
      <c r="AA17" s="488"/>
      <c r="AB17" s="488"/>
    </row>
    <row r="18" spans="1:28" ht="36" customHeight="1">
      <c r="A18" s="218" t="s">
        <v>667</v>
      </c>
      <c r="B18" s="219">
        <v>190</v>
      </c>
      <c r="C18" s="219">
        <v>195</v>
      </c>
      <c r="D18" s="219">
        <f t="shared" ref="D18:D19" si="11">B18+C18</f>
        <v>385</v>
      </c>
      <c r="E18" s="219">
        <v>24</v>
      </c>
      <c r="F18" s="219">
        <v>69</v>
      </c>
      <c r="G18" s="219">
        <f t="shared" ref="G18:G19" si="12">E18+F18</f>
        <v>93</v>
      </c>
      <c r="H18" s="219">
        <v>15120</v>
      </c>
      <c r="I18" s="219">
        <v>24814</v>
      </c>
      <c r="J18" s="219">
        <f t="shared" ref="J18:J19" si="13">H18+I18</f>
        <v>39934</v>
      </c>
      <c r="K18" s="219">
        <v>347102</v>
      </c>
      <c r="L18" s="219">
        <v>395312</v>
      </c>
      <c r="M18" s="219">
        <f t="shared" ref="M18:M19" si="14">K18+L18</f>
        <v>742414</v>
      </c>
      <c r="N18" s="219">
        <v>718</v>
      </c>
      <c r="O18" s="219">
        <v>694</v>
      </c>
      <c r="P18" s="219">
        <f t="shared" ref="P18:P19" si="15">N18+O18</f>
        <v>1412</v>
      </c>
      <c r="Q18" s="219">
        <v>3366</v>
      </c>
      <c r="R18" s="219">
        <v>2571</v>
      </c>
      <c r="S18" s="219">
        <f t="shared" ref="S18:S19" si="16">Q18+R18</f>
        <v>5937</v>
      </c>
      <c r="T18" s="219">
        <v>1820</v>
      </c>
      <c r="U18" s="219">
        <v>1938</v>
      </c>
      <c r="V18" s="219">
        <f t="shared" ref="V18:V19" si="17">T18+U18</f>
        <v>3758</v>
      </c>
      <c r="W18" s="219">
        <v>288</v>
      </c>
      <c r="X18" s="219">
        <v>381</v>
      </c>
      <c r="Y18" s="219">
        <f t="shared" ref="Y18:Y19" si="18">W18+X18</f>
        <v>669</v>
      </c>
      <c r="Z18" s="12">
        <f t="shared" ref="Z18:AA19" si="19">B18+E18+K18+N18+Q18+T18+W18+H18</f>
        <v>368628</v>
      </c>
      <c r="AA18" s="12">
        <f t="shared" si="19"/>
        <v>425974</v>
      </c>
      <c r="AB18" s="12">
        <f t="shared" ref="AB18:AB19" si="20">Z18+AA18</f>
        <v>794602</v>
      </c>
    </row>
    <row r="19" spans="1:28" ht="36" customHeight="1">
      <c r="A19" s="218" t="s">
        <v>670</v>
      </c>
      <c r="B19" s="219">
        <v>6268</v>
      </c>
      <c r="C19" s="219">
        <v>5906</v>
      </c>
      <c r="D19" s="219">
        <f t="shared" si="11"/>
        <v>12174</v>
      </c>
      <c r="E19" s="219">
        <v>4194</v>
      </c>
      <c r="F19" s="219">
        <v>7340</v>
      </c>
      <c r="G19" s="219">
        <f t="shared" si="12"/>
        <v>11534</v>
      </c>
      <c r="H19" s="219">
        <v>823015</v>
      </c>
      <c r="I19" s="219">
        <v>839162</v>
      </c>
      <c r="J19" s="219">
        <f t="shared" si="13"/>
        <v>1662177</v>
      </c>
      <c r="K19" s="219">
        <v>10451968</v>
      </c>
      <c r="L19" s="219">
        <v>9175418</v>
      </c>
      <c r="M19" s="219">
        <f t="shared" si="14"/>
        <v>19627386</v>
      </c>
      <c r="N19" s="219">
        <v>15529</v>
      </c>
      <c r="O19" s="219">
        <v>13910</v>
      </c>
      <c r="P19" s="219">
        <f t="shared" si="15"/>
        <v>29439</v>
      </c>
      <c r="Q19" s="219">
        <v>150737</v>
      </c>
      <c r="R19" s="219">
        <v>69038</v>
      </c>
      <c r="S19" s="219">
        <f t="shared" si="16"/>
        <v>219775</v>
      </c>
      <c r="T19" s="219">
        <v>14281</v>
      </c>
      <c r="U19" s="219">
        <v>19528</v>
      </c>
      <c r="V19" s="219">
        <f t="shared" si="17"/>
        <v>33809</v>
      </c>
      <c r="W19" s="219">
        <v>15009</v>
      </c>
      <c r="X19" s="219">
        <v>12082</v>
      </c>
      <c r="Y19" s="219">
        <f t="shared" si="18"/>
        <v>27091</v>
      </c>
      <c r="Z19" s="12">
        <f t="shared" si="19"/>
        <v>11481001</v>
      </c>
      <c r="AA19" s="12">
        <f t="shared" si="19"/>
        <v>10142384</v>
      </c>
      <c r="AB19" s="12">
        <f t="shared" si="20"/>
        <v>21623385</v>
      </c>
    </row>
    <row r="20" spans="1:28" ht="36" customHeight="1">
      <c r="A20" s="218" t="s">
        <v>48</v>
      </c>
      <c r="B20" s="221">
        <f>B18+B19</f>
        <v>6458</v>
      </c>
      <c r="C20" s="221">
        <f t="shared" ref="C20:AB20" si="21">C18+C19</f>
        <v>6101</v>
      </c>
      <c r="D20" s="221">
        <f t="shared" si="21"/>
        <v>12559</v>
      </c>
      <c r="E20" s="221">
        <f t="shared" si="21"/>
        <v>4218</v>
      </c>
      <c r="F20" s="221">
        <f t="shared" si="21"/>
        <v>7409</v>
      </c>
      <c r="G20" s="221">
        <f t="shared" si="21"/>
        <v>11627</v>
      </c>
      <c r="H20" s="221">
        <f t="shared" si="21"/>
        <v>838135</v>
      </c>
      <c r="I20" s="221">
        <f t="shared" si="21"/>
        <v>863976</v>
      </c>
      <c r="J20" s="221">
        <f t="shared" si="21"/>
        <v>1702111</v>
      </c>
      <c r="K20" s="221">
        <f t="shared" si="21"/>
        <v>10799070</v>
      </c>
      <c r="L20" s="221">
        <f t="shared" si="21"/>
        <v>9570730</v>
      </c>
      <c r="M20" s="221">
        <f t="shared" si="21"/>
        <v>20369800</v>
      </c>
      <c r="N20" s="221">
        <f t="shared" si="21"/>
        <v>16247</v>
      </c>
      <c r="O20" s="221">
        <f t="shared" si="21"/>
        <v>14604</v>
      </c>
      <c r="P20" s="221">
        <f t="shared" si="21"/>
        <v>30851</v>
      </c>
      <c r="Q20" s="221">
        <f t="shared" si="21"/>
        <v>154103</v>
      </c>
      <c r="R20" s="221">
        <f t="shared" si="21"/>
        <v>71609</v>
      </c>
      <c r="S20" s="221">
        <f t="shared" si="21"/>
        <v>225712</v>
      </c>
      <c r="T20" s="221">
        <f t="shared" si="21"/>
        <v>16101</v>
      </c>
      <c r="U20" s="221">
        <f t="shared" si="21"/>
        <v>21466</v>
      </c>
      <c r="V20" s="221">
        <f t="shared" si="21"/>
        <v>37567</v>
      </c>
      <c r="W20" s="221">
        <f t="shared" si="21"/>
        <v>15297</v>
      </c>
      <c r="X20" s="221">
        <f t="shared" si="21"/>
        <v>12463</v>
      </c>
      <c r="Y20" s="221">
        <f t="shared" si="21"/>
        <v>27760</v>
      </c>
      <c r="Z20" s="221">
        <f t="shared" si="21"/>
        <v>11849629</v>
      </c>
      <c r="AA20" s="221">
        <f t="shared" si="21"/>
        <v>10568358</v>
      </c>
      <c r="AB20" s="221">
        <f t="shared" si="21"/>
        <v>22417987</v>
      </c>
    </row>
  </sheetData>
  <mergeCells count="16">
    <mergeCell ref="B17:J17"/>
    <mergeCell ref="K17:S17"/>
    <mergeCell ref="T17:AB17"/>
    <mergeCell ref="B1:J1"/>
    <mergeCell ref="K1:S1"/>
    <mergeCell ref="T1:AB1"/>
    <mergeCell ref="N2:P2"/>
    <mergeCell ref="Q2:S2"/>
    <mergeCell ref="T2:V2"/>
    <mergeCell ref="W2:Y2"/>
    <mergeCell ref="Z2:AB2"/>
    <mergeCell ref="A2:A3"/>
    <mergeCell ref="B2:D2"/>
    <mergeCell ref="E2:G2"/>
    <mergeCell ref="H2:J2"/>
    <mergeCell ref="K2:M2"/>
  </mergeCells>
  <pageMargins left="0.70866141732283472" right="0.23622047244094491" top="0.55118110236220474" bottom="0.74803149606299213" header="0.31496062992125984" footer="0.31496062992125984"/>
  <pageSetup paperSize="9" scale="93" firstPageNumber="83" orientation="portrait" useFirstPageNumber="1" horizontalDpi="4294967294" verticalDpi="4294967294" r:id="rId1"/>
  <headerFooter>
    <oddFooter>&amp;LAISHE 2012-13&amp;CT-&amp;P</oddFooter>
  </headerFooter>
  <colBreaks count="2" manualBreakCount="2">
    <brk id="10" max="19" man="1"/>
    <brk id="19" max="19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V23"/>
  <sheetViews>
    <sheetView view="pageBreakPreview" topLeftCell="A19" zoomScaleSheetLayoutView="100" workbookViewId="0">
      <selection activeCell="A23" sqref="A23:XFD27"/>
    </sheetView>
  </sheetViews>
  <sheetFormatPr defaultRowHeight="14.25"/>
  <cols>
    <col min="1" max="1" width="14.42578125" style="224" customWidth="1"/>
    <col min="2" max="2" width="10.28515625" style="224" customWidth="1"/>
    <col min="3" max="3" width="10.140625" style="224" customWidth="1"/>
    <col min="4" max="4" width="9.85546875" style="224" customWidth="1"/>
    <col min="5" max="6" width="8.85546875" style="224" customWidth="1"/>
    <col min="7" max="7" width="9" style="224" customWidth="1"/>
    <col min="8" max="8" width="7.85546875" style="224" customWidth="1"/>
    <col min="9" max="9" width="8.140625" style="224" customWidth="1"/>
    <col min="10" max="10" width="8.85546875" style="224" customWidth="1"/>
    <col min="11" max="11" width="9" style="224" customWidth="1"/>
    <col min="12" max="12" width="8.85546875" style="224" customWidth="1"/>
    <col min="13" max="13" width="9" style="224" customWidth="1"/>
    <col min="14" max="14" width="10.7109375" style="224" customWidth="1"/>
    <col min="15" max="15" width="10.28515625" style="224" customWidth="1"/>
    <col min="16" max="16" width="9.85546875" style="224" customWidth="1"/>
    <col min="17" max="17" width="10" style="224" customWidth="1"/>
    <col min="18" max="18" width="10.7109375" style="224" customWidth="1"/>
    <col min="19" max="19" width="11.7109375" style="224" customWidth="1"/>
    <col min="20" max="16384" width="9.140625" style="224"/>
  </cols>
  <sheetData>
    <row r="1" spans="1:22" s="223" customFormat="1" ht="38.25" customHeight="1">
      <c r="A1" s="69" t="s">
        <v>678</v>
      </c>
      <c r="B1" s="488" t="s">
        <v>679</v>
      </c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 t="s">
        <v>680</v>
      </c>
      <c r="O1" s="488"/>
      <c r="P1" s="488"/>
      <c r="Q1" s="488"/>
      <c r="R1" s="488"/>
      <c r="S1" s="488"/>
      <c r="T1" s="488"/>
      <c r="U1" s="488"/>
      <c r="V1" s="488"/>
    </row>
    <row r="2" spans="1:22" ht="31.5" customHeight="1">
      <c r="A2" s="497" t="s">
        <v>666</v>
      </c>
      <c r="B2" s="498" t="s">
        <v>104</v>
      </c>
      <c r="C2" s="498"/>
      <c r="D2" s="498"/>
      <c r="E2" s="498" t="s">
        <v>658</v>
      </c>
      <c r="F2" s="498"/>
      <c r="G2" s="498"/>
      <c r="H2" s="498" t="s">
        <v>659</v>
      </c>
      <c r="I2" s="498"/>
      <c r="J2" s="498"/>
      <c r="K2" s="498" t="s">
        <v>660</v>
      </c>
      <c r="L2" s="498"/>
      <c r="M2" s="498"/>
      <c r="N2" s="498" t="s">
        <v>661</v>
      </c>
      <c r="O2" s="498"/>
      <c r="P2" s="498"/>
      <c r="Q2" s="498" t="s">
        <v>662</v>
      </c>
      <c r="R2" s="498"/>
      <c r="S2" s="498"/>
      <c r="T2" s="498" t="s">
        <v>663</v>
      </c>
      <c r="U2" s="498"/>
      <c r="V2" s="498"/>
    </row>
    <row r="3" spans="1:22" ht="19.5" customHeight="1">
      <c r="A3" s="497"/>
      <c r="B3" s="225" t="s">
        <v>117</v>
      </c>
      <c r="C3" s="225" t="s">
        <v>118</v>
      </c>
      <c r="D3" s="225" t="s">
        <v>104</v>
      </c>
      <c r="E3" s="225" t="s">
        <v>117</v>
      </c>
      <c r="F3" s="225" t="s">
        <v>118</v>
      </c>
      <c r="G3" s="225" t="s">
        <v>104</v>
      </c>
      <c r="H3" s="225" t="s">
        <v>117</v>
      </c>
      <c r="I3" s="225" t="s">
        <v>118</v>
      </c>
      <c r="J3" s="225" t="s">
        <v>104</v>
      </c>
      <c r="K3" s="225" t="s">
        <v>117</v>
      </c>
      <c r="L3" s="225" t="s">
        <v>118</v>
      </c>
      <c r="M3" s="225" t="s">
        <v>104</v>
      </c>
      <c r="N3" s="225" t="s">
        <v>117</v>
      </c>
      <c r="O3" s="225" t="s">
        <v>118</v>
      </c>
      <c r="P3" s="225" t="s">
        <v>104</v>
      </c>
      <c r="Q3" s="225" t="s">
        <v>117</v>
      </c>
      <c r="R3" s="225" t="s">
        <v>118</v>
      </c>
      <c r="S3" s="225" t="s">
        <v>104</v>
      </c>
      <c r="T3" s="225" t="s">
        <v>117</v>
      </c>
      <c r="U3" s="225" t="s">
        <v>118</v>
      </c>
      <c r="V3" s="225" t="s">
        <v>104</v>
      </c>
    </row>
    <row r="4" spans="1:22">
      <c r="A4" s="226">
        <v>1</v>
      </c>
      <c r="B4" s="227">
        <v>2</v>
      </c>
      <c r="C4" s="226">
        <v>3</v>
      </c>
      <c r="D4" s="227">
        <v>4</v>
      </c>
      <c r="E4" s="226">
        <v>5</v>
      </c>
      <c r="F4" s="227">
        <v>6</v>
      </c>
      <c r="G4" s="226">
        <v>7</v>
      </c>
      <c r="H4" s="227">
        <v>8</v>
      </c>
      <c r="I4" s="226">
        <v>9</v>
      </c>
      <c r="J4" s="227">
        <v>10</v>
      </c>
      <c r="K4" s="226">
        <v>11</v>
      </c>
      <c r="L4" s="227">
        <v>12</v>
      </c>
      <c r="M4" s="226">
        <v>13</v>
      </c>
      <c r="N4" s="227">
        <v>2</v>
      </c>
      <c r="O4" s="226">
        <v>3</v>
      </c>
      <c r="P4" s="227">
        <v>4</v>
      </c>
      <c r="Q4" s="226">
        <v>5</v>
      </c>
      <c r="R4" s="227">
        <v>6</v>
      </c>
      <c r="S4" s="226">
        <v>7</v>
      </c>
      <c r="T4" s="227">
        <v>8</v>
      </c>
      <c r="U4" s="226">
        <v>9</v>
      </c>
      <c r="V4" s="227">
        <v>10</v>
      </c>
    </row>
    <row r="5" spans="1:22" ht="49.5" customHeight="1">
      <c r="A5" s="228" t="s">
        <v>667</v>
      </c>
      <c r="B5" s="229">
        <v>311209</v>
      </c>
      <c r="C5" s="229">
        <v>268801</v>
      </c>
      <c r="D5" s="229">
        <v>580010</v>
      </c>
      <c r="E5" s="229">
        <v>35633</v>
      </c>
      <c r="F5" s="229">
        <v>25272</v>
      </c>
      <c r="G5" s="229">
        <v>60905</v>
      </c>
      <c r="H5" s="229">
        <v>10768</v>
      </c>
      <c r="I5" s="229">
        <v>10944</v>
      </c>
      <c r="J5" s="229">
        <v>21712</v>
      </c>
      <c r="K5" s="229">
        <v>44715</v>
      </c>
      <c r="L5" s="229">
        <v>25568</v>
      </c>
      <c r="M5" s="229">
        <v>70283</v>
      </c>
      <c r="N5" s="229">
        <v>1416</v>
      </c>
      <c r="O5" s="229">
        <v>579</v>
      </c>
      <c r="P5" s="229">
        <v>1995</v>
      </c>
      <c r="Q5" s="229">
        <v>5877</v>
      </c>
      <c r="R5" s="229">
        <v>3058</v>
      </c>
      <c r="S5" s="229">
        <v>8935</v>
      </c>
      <c r="T5" s="229">
        <v>2026</v>
      </c>
      <c r="U5" s="229">
        <v>2193</v>
      </c>
      <c r="V5" s="229">
        <v>4219</v>
      </c>
    </row>
    <row r="6" spans="1:22" ht="49.5" customHeight="1">
      <c r="A6" s="228" t="s">
        <v>668</v>
      </c>
      <c r="B6" s="229">
        <v>335101</v>
      </c>
      <c r="C6" s="229">
        <v>275782</v>
      </c>
      <c r="D6" s="229">
        <v>610883</v>
      </c>
      <c r="E6" s="229">
        <v>29206</v>
      </c>
      <c r="F6" s="229">
        <v>20477</v>
      </c>
      <c r="G6" s="229">
        <v>49683</v>
      </c>
      <c r="H6" s="229">
        <v>21963</v>
      </c>
      <c r="I6" s="229">
        <v>21494</v>
      </c>
      <c r="J6" s="229">
        <v>43457</v>
      </c>
      <c r="K6" s="229">
        <v>81193</v>
      </c>
      <c r="L6" s="229">
        <v>55349</v>
      </c>
      <c r="M6" s="229">
        <v>136542</v>
      </c>
      <c r="N6" s="229">
        <v>1</v>
      </c>
      <c r="O6" s="229">
        <v>0</v>
      </c>
      <c r="P6" s="229">
        <v>1</v>
      </c>
      <c r="Q6" s="229">
        <v>1</v>
      </c>
      <c r="R6" s="229">
        <v>0</v>
      </c>
      <c r="S6" s="229">
        <v>1</v>
      </c>
      <c r="T6" s="229">
        <v>3</v>
      </c>
      <c r="U6" s="229">
        <v>0</v>
      </c>
      <c r="V6" s="229">
        <v>3</v>
      </c>
    </row>
    <row r="7" spans="1:22" ht="49.5" customHeight="1">
      <c r="A7" s="228" t="s">
        <v>669</v>
      </c>
      <c r="B7" s="229">
        <v>116689</v>
      </c>
      <c r="C7" s="229">
        <v>25862</v>
      </c>
      <c r="D7" s="229">
        <v>142551</v>
      </c>
      <c r="E7" s="229">
        <v>15343</v>
      </c>
      <c r="F7" s="229">
        <v>3169</v>
      </c>
      <c r="G7" s="229">
        <v>18512</v>
      </c>
      <c r="H7" s="229">
        <v>6969</v>
      </c>
      <c r="I7" s="229">
        <v>1386</v>
      </c>
      <c r="J7" s="229">
        <v>8355</v>
      </c>
      <c r="K7" s="229">
        <v>27801</v>
      </c>
      <c r="L7" s="229">
        <v>4788</v>
      </c>
      <c r="M7" s="229">
        <v>32589</v>
      </c>
      <c r="N7" s="229">
        <v>1118</v>
      </c>
      <c r="O7" s="229">
        <v>143</v>
      </c>
      <c r="P7" s="229">
        <v>1261</v>
      </c>
      <c r="Q7" s="229">
        <v>1004</v>
      </c>
      <c r="R7" s="229">
        <v>141</v>
      </c>
      <c r="S7" s="229">
        <v>1145</v>
      </c>
      <c r="T7" s="229">
        <v>766</v>
      </c>
      <c r="U7" s="229">
        <v>216</v>
      </c>
      <c r="V7" s="229">
        <v>982</v>
      </c>
    </row>
    <row r="8" spans="1:22" ht="49.5" customHeight="1">
      <c r="A8" s="228" t="s">
        <v>670</v>
      </c>
      <c r="B8" s="229">
        <v>1386327</v>
      </c>
      <c r="C8" s="229">
        <v>1011169</v>
      </c>
      <c r="D8" s="229">
        <v>2397496</v>
      </c>
      <c r="E8" s="229">
        <v>143236</v>
      </c>
      <c r="F8" s="229">
        <v>117564</v>
      </c>
      <c r="G8" s="229">
        <v>260800</v>
      </c>
      <c r="H8" s="229">
        <v>37343</v>
      </c>
      <c r="I8" s="229">
        <v>26442</v>
      </c>
      <c r="J8" s="229">
        <v>63785</v>
      </c>
      <c r="K8" s="229">
        <v>313998</v>
      </c>
      <c r="L8" s="229">
        <v>298281</v>
      </c>
      <c r="M8" s="229">
        <v>612279</v>
      </c>
      <c r="N8" s="229">
        <v>2284</v>
      </c>
      <c r="O8" s="229">
        <v>1309</v>
      </c>
      <c r="P8" s="229">
        <v>3593</v>
      </c>
      <c r="Q8" s="229">
        <v>44996</v>
      </c>
      <c r="R8" s="229">
        <v>30001</v>
      </c>
      <c r="S8" s="229">
        <v>74997</v>
      </c>
      <c r="T8" s="229">
        <v>5872</v>
      </c>
      <c r="U8" s="229">
        <v>5414</v>
      </c>
      <c r="V8" s="229">
        <v>11286</v>
      </c>
    </row>
    <row r="9" spans="1:22" ht="49.5" customHeight="1">
      <c r="A9" s="228" t="s">
        <v>671</v>
      </c>
      <c r="B9" s="229">
        <v>574675</v>
      </c>
      <c r="C9" s="229">
        <v>412079</v>
      </c>
      <c r="D9" s="229">
        <v>986754</v>
      </c>
      <c r="E9" s="229">
        <v>100942</v>
      </c>
      <c r="F9" s="229">
        <v>66944</v>
      </c>
      <c r="G9" s="229">
        <v>167886</v>
      </c>
      <c r="H9" s="229">
        <v>44929</v>
      </c>
      <c r="I9" s="229">
        <v>29155</v>
      </c>
      <c r="J9" s="229">
        <v>74084</v>
      </c>
      <c r="K9" s="229">
        <v>214706</v>
      </c>
      <c r="L9" s="229">
        <v>168625</v>
      </c>
      <c r="M9" s="229">
        <v>383331</v>
      </c>
      <c r="N9" s="229">
        <v>0</v>
      </c>
      <c r="O9" s="229">
        <v>1</v>
      </c>
      <c r="P9" s="229">
        <v>1</v>
      </c>
      <c r="Q9" s="229">
        <v>3659</v>
      </c>
      <c r="R9" s="229">
        <v>2846</v>
      </c>
      <c r="S9" s="229">
        <v>6505</v>
      </c>
      <c r="T9" s="229">
        <v>1133</v>
      </c>
      <c r="U9" s="229">
        <v>1021</v>
      </c>
      <c r="V9" s="229">
        <v>2154</v>
      </c>
    </row>
    <row r="10" spans="1:22" ht="49.5" customHeight="1">
      <c r="A10" s="228" t="s">
        <v>672</v>
      </c>
      <c r="B10" s="229">
        <v>268309</v>
      </c>
      <c r="C10" s="229">
        <v>106258</v>
      </c>
      <c r="D10" s="229">
        <v>374567</v>
      </c>
      <c r="E10" s="229">
        <v>15354</v>
      </c>
      <c r="F10" s="229">
        <v>5620</v>
      </c>
      <c r="G10" s="229">
        <v>20974</v>
      </c>
      <c r="H10" s="229">
        <v>7383</v>
      </c>
      <c r="I10" s="229">
        <v>4488</v>
      </c>
      <c r="J10" s="229">
        <v>11871</v>
      </c>
      <c r="K10" s="229">
        <v>51607</v>
      </c>
      <c r="L10" s="229">
        <v>16203</v>
      </c>
      <c r="M10" s="229">
        <v>67810</v>
      </c>
      <c r="N10" s="229">
        <v>802</v>
      </c>
      <c r="O10" s="229">
        <v>208</v>
      </c>
      <c r="P10" s="229">
        <v>1010</v>
      </c>
      <c r="Q10" s="229">
        <v>6770</v>
      </c>
      <c r="R10" s="229">
        <v>1485</v>
      </c>
      <c r="S10" s="229">
        <v>8255</v>
      </c>
      <c r="T10" s="229">
        <v>2455</v>
      </c>
      <c r="U10" s="229">
        <v>2050</v>
      </c>
      <c r="V10" s="229">
        <v>4505</v>
      </c>
    </row>
    <row r="11" spans="1:22" ht="49.5" customHeight="1">
      <c r="A11" s="228" t="s">
        <v>673</v>
      </c>
      <c r="B11" s="229">
        <v>1041</v>
      </c>
      <c r="C11" s="229">
        <v>1330</v>
      </c>
      <c r="D11" s="229">
        <v>2371</v>
      </c>
      <c r="E11" s="229">
        <v>153</v>
      </c>
      <c r="F11" s="229">
        <v>289</v>
      </c>
      <c r="G11" s="229">
        <v>442</v>
      </c>
      <c r="H11" s="229">
        <v>24</v>
      </c>
      <c r="I11" s="229">
        <v>31</v>
      </c>
      <c r="J11" s="229">
        <v>55</v>
      </c>
      <c r="K11" s="229">
        <v>212</v>
      </c>
      <c r="L11" s="229">
        <v>463</v>
      </c>
      <c r="M11" s="229">
        <v>675</v>
      </c>
      <c r="N11" s="229">
        <v>1</v>
      </c>
      <c r="O11" s="229">
        <v>11</v>
      </c>
      <c r="P11" s="229">
        <v>12</v>
      </c>
      <c r="Q11" s="229">
        <v>11</v>
      </c>
      <c r="R11" s="229">
        <v>34</v>
      </c>
      <c r="S11" s="229">
        <v>45</v>
      </c>
      <c r="T11" s="229">
        <v>0</v>
      </c>
      <c r="U11" s="229">
        <v>0</v>
      </c>
      <c r="V11" s="229">
        <v>0</v>
      </c>
    </row>
    <row r="12" spans="1:22" ht="49.5" customHeight="1">
      <c r="A12" s="228" t="s">
        <v>674</v>
      </c>
      <c r="B12" s="229">
        <v>28602</v>
      </c>
      <c r="C12" s="229">
        <v>9739</v>
      </c>
      <c r="D12" s="229">
        <v>38341</v>
      </c>
      <c r="E12" s="229">
        <v>2468</v>
      </c>
      <c r="F12" s="229">
        <v>787</v>
      </c>
      <c r="G12" s="229">
        <v>3255</v>
      </c>
      <c r="H12" s="229">
        <v>1387</v>
      </c>
      <c r="I12" s="229">
        <v>404</v>
      </c>
      <c r="J12" s="229">
        <v>1791</v>
      </c>
      <c r="K12" s="229">
        <v>4305</v>
      </c>
      <c r="L12" s="229">
        <v>1436</v>
      </c>
      <c r="M12" s="229">
        <v>5741</v>
      </c>
      <c r="N12" s="229">
        <v>217</v>
      </c>
      <c r="O12" s="229">
        <v>34</v>
      </c>
      <c r="P12" s="229">
        <v>251</v>
      </c>
      <c r="Q12" s="229">
        <v>104</v>
      </c>
      <c r="R12" s="229">
        <v>20</v>
      </c>
      <c r="S12" s="229">
        <v>124</v>
      </c>
      <c r="T12" s="229">
        <v>441</v>
      </c>
      <c r="U12" s="229">
        <v>153</v>
      </c>
      <c r="V12" s="229">
        <v>594</v>
      </c>
    </row>
    <row r="13" spans="1:22" ht="71.25" customHeight="1">
      <c r="A13" s="228" t="s">
        <v>675</v>
      </c>
      <c r="B13" s="229">
        <v>61794</v>
      </c>
      <c r="C13" s="229">
        <v>41640</v>
      </c>
      <c r="D13" s="229">
        <v>103434</v>
      </c>
      <c r="E13" s="229">
        <v>5110</v>
      </c>
      <c r="F13" s="229">
        <v>3871</v>
      </c>
      <c r="G13" s="229">
        <v>8981</v>
      </c>
      <c r="H13" s="229">
        <v>1828</v>
      </c>
      <c r="I13" s="229">
        <v>1224</v>
      </c>
      <c r="J13" s="229">
        <v>3052</v>
      </c>
      <c r="K13" s="229">
        <v>12262</v>
      </c>
      <c r="L13" s="229">
        <v>10958</v>
      </c>
      <c r="M13" s="229">
        <v>23220</v>
      </c>
      <c r="N13" s="229">
        <v>41</v>
      </c>
      <c r="O13" s="229">
        <v>28</v>
      </c>
      <c r="P13" s="229">
        <v>69</v>
      </c>
      <c r="Q13" s="229">
        <v>3051</v>
      </c>
      <c r="R13" s="229">
        <v>1772</v>
      </c>
      <c r="S13" s="229">
        <v>4823</v>
      </c>
      <c r="T13" s="229">
        <v>400</v>
      </c>
      <c r="U13" s="229">
        <v>600</v>
      </c>
      <c r="V13" s="229">
        <v>1000</v>
      </c>
    </row>
    <row r="14" spans="1:22" ht="49.5" customHeight="1">
      <c r="A14" s="228" t="s">
        <v>676</v>
      </c>
      <c r="B14" s="229">
        <v>384567</v>
      </c>
      <c r="C14" s="229">
        <v>220305</v>
      </c>
      <c r="D14" s="229">
        <v>604872</v>
      </c>
      <c r="E14" s="229">
        <v>10624</v>
      </c>
      <c r="F14" s="229">
        <v>5895</v>
      </c>
      <c r="G14" s="229">
        <v>16519</v>
      </c>
      <c r="H14" s="229">
        <v>4874</v>
      </c>
      <c r="I14" s="229">
        <v>2830</v>
      </c>
      <c r="J14" s="229">
        <v>7704</v>
      </c>
      <c r="K14" s="229">
        <v>73474</v>
      </c>
      <c r="L14" s="229">
        <v>36207</v>
      </c>
      <c r="M14" s="229">
        <v>109681</v>
      </c>
      <c r="N14" s="229">
        <v>157</v>
      </c>
      <c r="O14" s="229">
        <v>83</v>
      </c>
      <c r="P14" s="229">
        <v>240</v>
      </c>
      <c r="Q14" s="229">
        <v>6737</v>
      </c>
      <c r="R14" s="229">
        <v>3353</v>
      </c>
      <c r="S14" s="229">
        <v>10090</v>
      </c>
      <c r="T14" s="229">
        <v>11266</v>
      </c>
      <c r="U14" s="229">
        <v>8659</v>
      </c>
      <c r="V14" s="229">
        <v>19925</v>
      </c>
    </row>
    <row r="15" spans="1:22" ht="49.5" customHeight="1">
      <c r="A15" s="228" t="s">
        <v>47</v>
      </c>
      <c r="B15" s="229">
        <v>1089</v>
      </c>
      <c r="C15" s="229">
        <v>1292</v>
      </c>
      <c r="D15" s="229">
        <v>2381</v>
      </c>
      <c r="E15" s="229">
        <v>203</v>
      </c>
      <c r="F15" s="229">
        <v>166</v>
      </c>
      <c r="G15" s="229">
        <v>369</v>
      </c>
      <c r="H15" s="229">
        <v>94</v>
      </c>
      <c r="I15" s="229">
        <v>63</v>
      </c>
      <c r="J15" s="229">
        <v>157</v>
      </c>
      <c r="K15" s="229">
        <v>302</v>
      </c>
      <c r="L15" s="229">
        <v>312</v>
      </c>
      <c r="M15" s="229">
        <v>614</v>
      </c>
      <c r="N15" s="229">
        <v>9</v>
      </c>
      <c r="O15" s="229">
        <v>12</v>
      </c>
      <c r="P15" s="229">
        <v>21</v>
      </c>
      <c r="Q15" s="229">
        <v>8</v>
      </c>
      <c r="R15" s="229">
        <v>36</v>
      </c>
      <c r="S15" s="229">
        <v>44</v>
      </c>
      <c r="T15" s="229">
        <v>3</v>
      </c>
      <c r="U15" s="229">
        <v>37</v>
      </c>
      <c r="V15" s="229">
        <v>40</v>
      </c>
    </row>
    <row r="16" spans="1:22" s="232" customFormat="1" ht="33.75" customHeight="1">
      <c r="A16" s="230" t="s">
        <v>49</v>
      </c>
      <c r="B16" s="231">
        <v>3469403</v>
      </c>
      <c r="C16" s="231">
        <v>2374257</v>
      </c>
      <c r="D16" s="231">
        <v>5843660</v>
      </c>
      <c r="E16" s="231">
        <v>358272</v>
      </c>
      <c r="F16" s="231">
        <v>250054</v>
      </c>
      <c r="G16" s="231">
        <v>608326</v>
      </c>
      <c r="H16" s="231">
        <v>137562</v>
      </c>
      <c r="I16" s="231">
        <v>98461</v>
      </c>
      <c r="J16" s="231">
        <v>236023</v>
      </c>
      <c r="K16" s="231">
        <v>824575</v>
      </c>
      <c r="L16" s="231">
        <v>618190</v>
      </c>
      <c r="M16" s="231">
        <v>1442765</v>
      </c>
      <c r="N16" s="231">
        <v>6046</v>
      </c>
      <c r="O16" s="231">
        <v>2408</v>
      </c>
      <c r="P16" s="231">
        <v>8454</v>
      </c>
      <c r="Q16" s="231">
        <v>72218</v>
      </c>
      <c r="R16" s="231">
        <v>42746</v>
      </c>
      <c r="S16" s="231">
        <v>114964</v>
      </c>
      <c r="T16" s="231">
        <v>24365</v>
      </c>
      <c r="U16" s="231">
        <v>20343</v>
      </c>
      <c r="V16" s="231">
        <v>44708</v>
      </c>
    </row>
    <row r="17" spans="1:22" s="223" customFormat="1" ht="38.25" customHeight="1">
      <c r="A17" s="69" t="str">
        <f>A1</f>
        <v xml:space="preserve">Table </v>
      </c>
      <c r="B17" s="488" t="s">
        <v>681</v>
      </c>
      <c r="C17" s="488"/>
      <c r="D17" s="488"/>
      <c r="E17" s="488"/>
      <c r="F17" s="488"/>
      <c r="G17" s="488"/>
      <c r="H17" s="488"/>
      <c r="I17" s="488"/>
      <c r="J17" s="488"/>
      <c r="K17" s="488"/>
      <c r="L17" s="488"/>
      <c r="M17" s="488"/>
      <c r="N17" s="488" t="s">
        <v>682</v>
      </c>
      <c r="O17" s="488"/>
      <c r="P17" s="488"/>
      <c r="Q17" s="488"/>
      <c r="R17" s="488"/>
      <c r="S17" s="488"/>
      <c r="T17" s="488"/>
      <c r="U17" s="488"/>
      <c r="V17" s="488"/>
    </row>
    <row r="18" spans="1:22" ht="40.5" customHeight="1">
      <c r="A18" s="228" t="s">
        <v>667</v>
      </c>
      <c r="B18" s="229">
        <v>368628</v>
      </c>
      <c r="C18" s="229">
        <v>425974</v>
      </c>
      <c r="D18" s="229">
        <v>794602</v>
      </c>
      <c r="E18" s="229">
        <v>40682</v>
      </c>
      <c r="F18" s="229">
        <v>40319</v>
      </c>
      <c r="G18" s="229">
        <v>81001</v>
      </c>
      <c r="H18" s="229">
        <v>76465</v>
      </c>
      <c r="I18" s="229">
        <v>80331</v>
      </c>
      <c r="J18" s="229">
        <v>156796</v>
      </c>
      <c r="K18" s="229">
        <v>77084</v>
      </c>
      <c r="L18" s="229">
        <v>87630</v>
      </c>
      <c r="M18" s="229">
        <v>164714</v>
      </c>
      <c r="N18" s="229">
        <v>947</v>
      </c>
      <c r="O18" s="229">
        <v>577</v>
      </c>
      <c r="P18" s="229">
        <v>1524</v>
      </c>
      <c r="Q18" s="229">
        <v>10604</v>
      </c>
      <c r="R18" s="229">
        <v>13918</v>
      </c>
      <c r="S18" s="229">
        <v>24522</v>
      </c>
      <c r="T18" s="229">
        <v>13497</v>
      </c>
      <c r="U18" s="229">
        <v>18127</v>
      </c>
      <c r="V18" s="229">
        <v>31624</v>
      </c>
    </row>
    <row r="19" spans="1:22" ht="40.5" customHeight="1">
      <c r="A19" s="228" t="s">
        <v>670</v>
      </c>
      <c r="B19" s="229">
        <v>11481001</v>
      </c>
      <c r="C19" s="229">
        <v>10142384</v>
      </c>
      <c r="D19" s="229">
        <v>21623385</v>
      </c>
      <c r="E19" s="229">
        <v>1528934</v>
      </c>
      <c r="F19" s="229">
        <v>1326121</v>
      </c>
      <c r="G19" s="229">
        <v>2855055</v>
      </c>
      <c r="H19" s="229">
        <v>476139</v>
      </c>
      <c r="I19" s="229">
        <v>375687</v>
      </c>
      <c r="J19" s="229">
        <v>851826</v>
      </c>
      <c r="K19" s="229">
        <v>3725832</v>
      </c>
      <c r="L19" s="229">
        <v>3415229</v>
      </c>
      <c r="M19" s="229">
        <v>7141061</v>
      </c>
      <c r="N19" s="229">
        <v>21741</v>
      </c>
      <c r="O19" s="229">
        <v>14827</v>
      </c>
      <c r="P19" s="229">
        <f>N19+O19</f>
        <v>36568</v>
      </c>
      <c r="Q19" s="229">
        <v>536181</v>
      </c>
      <c r="R19" s="229">
        <v>512403</v>
      </c>
      <c r="S19" s="229">
        <v>1048584</v>
      </c>
      <c r="T19" s="229">
        <v>180206</v>
      </c>
      <c r="U19" s="229">
        <v>253316</v>
      </c>
      <c r="V19" s="229">
        <v>433522</v>
      </c>
    </row>
    <row r="20" spans="1:22" s="232" customFormat="1" ht="40.5" customHeight="1">
      <c r="A20" s="230" t="s">
        <v>48</v>
      </c>
      <c r="B20" s="231">
        <v>11849629</v>
      </c>
      <c r="C20" s="231">
        <v>10568358</v>
      </c>
      <c r="D20" s="231">
        <v>22417987</v>
      </c>
      <c r="E20" s="231">
        <v>1569616</v>
      </c>
      <c r="F20" s="231">
        <v>1366440</v>
      </c>
      <c r="G20" s="231">
        <v>2936056</v>
      </c>
      <c r="H20" s="231">
        <v>552604</v>
      </c>
      <c r="I20" s="231">
        <v>456018</v>
      </c>
      <c r="J20" s="231">
        <v>1008622</v>
      </c>
      <c r="K20" s="231">
        <v>3802916</v>
      </c>
      <c r="L20" s="231">
        <v>3502859</v>
      </c>
      <c r="M20" s="231">
        <v>7305775</v>
      </c>
      <c r="N20" s="231">
        <f>N18+N19</f>
        <v>22688</v>
      </c>
      <c r="O20" s="231">
        <f>O18+O19</f>
        <v>15404</v>
      </c>
      <c r="P20" s="231">
        <f>P18+P19</f>
        <v>38092</v>
      </c>
      <c r="Q20" s="231">
        <v>546785</v>
      </c>
      <c r="R20" s="231">
        <v>526321</v>
      </c>
      <c r="S20" s="231">
        <v>1073106</v>
      </c>
      <c r="T20" s="231">
        <v>193703</v>
      </c>
      <c r="U20" s="231">
        <v>271443</v>
      </c>
      <c r="V20" s="231">
        <v>465146</v>
      </c>
    </row>
    <row r="23" spans="1:22" ht="15"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</row>
  </sheetData>
  <mergeCells count="12">
    <mergeCell ref="B17:M17"/>
    <mergeCell ref="N17:V17"/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27559055118110237" right="0.11811023622047245" top="0.6692913385826772" bottom="0.51181102362204722" header="0.23622047244094491" footer="0.23622047244094491"/>
  <pageSetup paperSize="9" scale="71" firstPageNumber="86" pageOrder="overThenDown" orientation="portrait" useFirstPageNumber="1" horizontalDpi="4294967294" verticalDpi="4294967294" r:id="rId1"/>
  <headerFooter alignWithMargins="0">
    <oddFooter>&amp;L&amp;"Arial,Italic"&amp;9AISHE 2012-13&amp;CT-&amp;P</oddFooter>
  </headerFooter>
  <colBreaks count="1" manualBreakCount="1">
    <brk id="13" max="19" man="1"/>
  </col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W19"/>
  <sheetViews>
    <sheetView view="pageBreakPreview" topLeftCell="A16" zoomScaleSheetLayoutView="100" workbookViewId="0">
      <selection activeCell="A20" sqref="A20:XFD25"/>
    </sheetView>
  </sheetViews>
  <sheetFormatPr defaultRowHeight="14.25"/>
  <cols>
    <col min="1" max="1" width="21" style="317" customWidth="1"/>
    <col min="2" max="2" width="8.42578125" style="317" customWidth="1"/>
    <col min="3" max="3" width="8.140625" style="317" customWidth="1"/>
    <col min="4" max="4" width="9.140625" style="317" customWidth="1"/>
    <col min="5" max="5" width="8.140625" style="317" customWidth="1"/>
    <col min="6" max="6" width="8.28515625" style="317" customWidth="1"/>
    <col min="7" max="10" width="8.7109375" style="317" customWidth="1"/>
    <col min="11" max="11" width="7.5703125" style="317" customWidth="1"/>
    <col min="12" max="15" width="7.42578125" style="317" customWidth="1"/>
    <col min="16" max="16" width="8" style="317" customWidth="1"/>
    <col min="17" max="17" width="9" style="317" customWidth="1"/>
    <col min="18" max="18" width="9.5703125" style="317" customWidth="1"/>
    <col min="19" max="19" width="10.28515625" style="317" bestFit="1" customWidth="1"/>
    <col min="20" max="20" width="6.85546875" style="317" bestFit="1" customWidth="1"/>
    <col min="21" max="21" width="7.140625" style="317" customWidth="1"/>
    <col min="22" max="22" width="7.7109375" style="317" customWidth="1"/>
    <col min="23" max="16384" width="9.140625" style="317"/>
  </cols>
  <sheetData>
    <row r="1" spans="1:22" s="316" customFormat="1" ht="38.25" customHeight="1">
      <c r="A1" s="69" t="s">
        <v>1325</v>
      </c>
      <c r="B1" s="488" t="s">
        <v>1326</v>
      </c>
      <c r="C1" s="488"/>
      <c r="D1" s="488"/>
      <c r="E1" s="488"/>
      <c r="F1" s="488"/>
      <c r="G1" s="488"/>
      <c r="H1" s="488"/>
      <c r="I1" s="488"/>
      <c r="J1" s="488"/>
      <c r="K1" s="488" t="str">
        <f>B1</f>
        <v>Post-wise Number of Teachers in various types of Universities
(a) Teaching departments and Constituent Units/Off-campus Centres</v>
      </c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</row>
    <row r="2" spans="1:22" ht="31.5" customHeight="1">
      <c r="A2" s="497" t="s">
        <v>666</v>
      </c>
      <c r="B2" s="486" t="s">
        <v>1315</v>
      </c>
      <c r="C2" s="486"/>
      <c r="D2" s="486"/>
      <c r="E2" s="486" t="s">
        <v>1316</v>
      </c>
      <c r="F2" s="487"/>
      <c r="G2" s="487"/>
      <c r="H2" s="486" t="s">
        <v>1317</v>
      </c>
      <c r="I2" s="487"/>
      <c r="J2" s="487"/>
      <c r="K2" s="486" t="s">
        <v>1318</v>
      </c>
      <c r="L2" s="487"/>
      <c r="M2" s="487"/>
      <c r="N2" s="486" t="s">
        <v>1319</v>
      </c>
      <c r="O2" s="487"/>
      <c r="P2" s="487"/>
      <c r="Q2" s="501" t="s">
        <v>48</v>
      </c>
      <c r="R2" s="502"/>
      <c r="S2" s="503"/>
      <c r="T2" s="486" t="s">
        <v>1320</v>
      </c>
      <c r="U2" s="487"/>
      <c r="V2" s="487"/>
    </row>
    <row r="3" spans="1:22" ht="19.5" customHeight="1">
      <c r="A3" s="497"/>
      <c r="B3" s="307" t="s">
        <v>117</v>
      </c>
      <c r="C3" s="307" t="s">
        <v>118</v>
      </c>
      <c r="D3" s="307" t="s">
        <v>104</v>
      </c>
      <c r="E3" s="307" t="s">
        <v>117</v>
      </c>
      <c r="F3" s="307" t="s">
        <v>118</v>
      </c>
      <c r="G3" s="307" t="s">
        <v>104</v>
      </c>
      <c r="H3" s="307" t="s">
        <v>117</v>
      </c>
      <c r="I3" s="307" t="s">
        <v>118</v>
      </c>
      <c r="J3" s="307" t="s">
        <v>104</v>
      </c>
      <c r="K3" s="307" t="s">
        <v>117</v>
      </c>
      <c r="L3" s="307" t="s">
        <v>118</v>
      </c>
      <c r="M3" s="307" t="s">
        <v>104</v>
      </c>
      <c r="N3" s="307" t="s">
        <v>117</v>
      </c>
      <c r="O3" s="307" t="s">
        <v>118</v>
      </c>
      <c r="P3" s="307" t="s">
        <v>104</v>
      </c>
      <c r="Q3" s="307" t="s">
        <v>117</v>
      </c>
      <c r="R3" s="307" t="s">
        <v>118</v>
      </c>
      <c r="S3" s="307" t="s">
        <v>104</v>
      </c>
      <c r="T3" s="307" t="s">
        <v>117</v>
      </c>
      <c r="U3" s="307" t="s">
        <v>118</v>
      </c>
      <c r="V3" s="307" t="s">
        <v>104</v>
      </c>
    </row>
    <row r="4" spans="1:22" ht="33.75" customHeight="1">
      <c r="A4" s="318" t="s">
        <v>667</v>
      </c>
      <c r="B4" s="319">
        <v>2310</v>
      </c>
      <c r="C4" s="319">
        <v>509</v>
      </c>
      <c r="D4" s="319">
        <v>2819</v>
      </c>
      <c r="E4" s="319">
        <v>1855</v>
      </c>
      <c r="F4" s="319">
        <v>618</v>
      </c>
      <c r="G4" s="319">
        <v>2473</v>
      </c>
      <c r="H4" s="319">
        <v>3090</v>
      </c>
      <c r="I4" s="319">
        <v>1345</v>
      </c>
      <c r="J4" s="319">
        <v>4435</v>
      </c>
      <c r="K4" s="319">
        <v>21</v>
      </c>
      <c r="L4" s="319">
        <v>2</v>
      </c>
      <c r="M4" s="319">
        <v>23</v>
      </c>
      <c r="N4" s="319">
        <v>432</v>
      </c>
      <c r="O4" s="319">
        <v>250</v>
      </c>
      <c r="P4" s="319">
        <v>682</v>
      </c>
      <c r="Q4" s="319">
        <v>7708</v>
      </c>
      <c r="R4" s="319">
        <v>2724</v>
      </c>
      <c r="S4" s="319">
        <v>10432</v>
      </c>
      <c r="T4" s="319">
        <v>5</v>
      </c>
      <c r="U4" s="319">
        <v>1</v>
      </c>
      <c r="V4" s="319">
        <v>6</v>
      </c>
    </row>
    <row r="5" spans="1:22" ht="33.75" customHeight="1">
      <c r="A5" s="318" t="s">
        <v>668</v>
      </c>
      <c r="B5" s="319">
        <v>81</v>
      </c>
      <c r="C5" s="319">
        <v>40</v>
      </c>
      <c r="D5" s="319">
        <v>121</v>
      </c>
      <c r="E5" s="319">
        <v>125</v>
      </c>
      <c r="F5" s="319">
        <v>63</v>
      </c>
      <c r="G5" s="319">
        <v>188</v>
      </c>
      <c r="H5" s="319">
        <v>124</v>
      </c>
      <c r="I5" s="319">
        <v>95</v>
      </c>
      <c r="J5" s="319">
        <v>219</v>
      </c>
      <c r="K5" s="319">
        <v>0</v>
      </c>
      <c r="L5" s="319">
        <v>0</v>
      </c>
      <c r="M5" s="319">
        <v>0</v>
      </c>
      <c r="N5" s="319">
        <v>0</v>
      </c>
      <c r="O5" s="319">
        <v>0</v>
      </c>
      <c r="P5" s="319">
        <v>0</v>
      </c>
      <c r="Q5" s="319">
        <v>330</v>
      </c>
      <c r="R5" s="319">
        <v>198</v>
      </c>
      <c r="S5" s="319">
        <v>528</v>
      </c>
      <c r="T5" s="319">
        <v>0</v>
      </c>
      <c r="U5" s="319">
        <v>0</v>
      </c>
      <c r="V5" s="319">
        <v>0</v>
      </c>
    </row>
    <row r="6" spans="1:22" ht="33.75" customHeight="1">
      <c r="A6" s="318" t="s">
        <v>669</v>
      </c>
      <c r="B6" s="319">
        <v>4056</v>
      </c>
      <c r="C6" s="319">
        <v>818</v>
      </c>
      <c r="D6" s="319">
        <v>4874</v>
      </c>
      <c r="E6" s="319">
        <v>1711</v>
      </c>
      <c r="F6" s="319">
        <v>319</v>
      </c>
      <c r="G6" s="319">
        <v>2030</v>
      </c>
      <c r="H6" s="319">
        <v>3657</v>
      </c>
      <c r="I6" s="319">
        <v>847</v>
      </c>
      <c r="J6" s="319">
        <v>4504</v>
      </c>
      <c r="K6" s="319">
        <v>2</v>
      </c>
      <c r="L6" s="319">
        <v>3</v>
      </c>
      <c r="M6" s="319">
        <v>5</v>
      </c>
      <c r="N6" s="319">
        <v>159</v>
      </c>
      <c r="O6" s="319">
        <v>72</v>
      </c>
      <c r="P6" s="319">
        <v>231</v>
      </c>
      <c r="Q6" s="319">
        <v>9585</v>
      </c>
      <c r="R6" s="319">
        <v>2059</v>
      </c>
      <c r="S6" s="319">
        <v>11644</v>
      </c>
      <c r="T6" s="319">
        <v>82</v>
      </c>
      <c r="U6" s="319">
        <v>25</v>
      </c>
      <c r="V6" s="319">
        <v>107</v>
      </c>
    </row>
    <row r="7" spans="1:22" ht="33.75" customHeight="1">
      <c r="A7" s="318" t="s">
        <v>670</v>
      </c>
      <c r="B7" s="319">
        <v>9479</v>
      </c>
      <c r="C7" s="319">
        <v>2284</v>
      </c>
      <c r="D7" s="319">
        <v>11763</v>
      </c>
      <c r="E7" s="319">
        <v>7301</v>
      </c>
      <c r="F7" s="319">
        <v>2480</v>
      </c>
      <c r="G7" s="319">
        <v>9781</v>
      </c>
      <c r="H7" s="319">
        <v>14610</v>
      </c>
      <c r="I7" s="319">
        <v>7819</v>
      </c>
      <c r="J7" s="319">
        <v>22429</v>
      </c>
      <c r="K7" s="319">
        <v>100</v>
      </c>
      <c r="L7" s="319">
        <v>68</v>
      </c>
      <c r="M7" s="319">
        <v>168</v>
      </c>
      <c r="N7" s="319">
        <v>3019</v>
      </c>
      <c r="O7" s="319">
        <v>2101</v>
      </c>
      <c r="P7" s="319">
        <v>5120</v>
      </c>
      <c r="Q7" s="319">
        <v>34509</v>
      </c>
      <c r="R7" s="319">
        <v>14752</v>
      </c>
      <c r="S7" s="319">
        <v>49261</v>
      </c>
      <c r="T7" s="319">
        <v>905</v>
      </c>
      <c r="U7" s="319">
        <v>375</v>
      </c>
      <c r="V7" s="319">
        <v>1280</v>
      </c>
    </row>
    <row r="8" spans="1:22" ht="33.75" customHeight="1">
      <c r="A8" s="318" t="s">
        <v>671</v>
      </c>
      <c r="B8" s="319">
        <v>80</v>
      </c>
      <c r="C8" s="319">
        <v>20</v>
      </c>
      <c r="D8" s="319">
        <v>100</v>
      </c>
      <c r="E8" s="319">
        <v>45</v>
      </c>
      <c r="F8" s="319">
        <v>8</v>
      </c>
      <c r="G8" s="319">
        <v>53</v>
      </c>
      <c r="H8" s="319">
        <v>117</v>
      </c>
      <c r="I8" s="319">
        <v>81</v>
      </c>
      <c r="J8" s="319">
        <v>198</v>
      </c>
      <c r="K8" s="319">
        <v>0</v>
      </c>
      <c r="L8" s="319">
        <v>0</v>
      </c>
      <c r="M8" s="319">
        <v>0</v>
      </c>
      <c r="N8" s="319">
        <v>35</v>
      </c>
      <c r="O8" s="319">
        <v>17</v>
      </c>
      <c r="P8" s="319">
        <v>52</v>
      </c>
      <c r="Q8" s="319">
        <v>277</v>
      </c>
      <c r="R8" s="319">
        <v>126</v>
      </c>
      <c r="S8" s="319">
        <v>403</v>
      </c>
      <c r="T8" s="319">
        <v>325</v>
      </c>
      <c r="U8" s="319">
        <v>74</v>
      </c>
      <c r="V8" s="319">
        <v>399</v>
      </c>
    </row>
    <row r="9" spans="1:22" ht="33.75" customHeight="1">
      <c r="A9" s="318" t="s">
        <v>672</v>
      </c>
      <c r="B9" s="319">
        <v>1635</v>
      </c>
      <c r="C9" s="319">
        <v>408</v>
      </c>
      <c r="D9" s="319">
        <v>2043</v>
      </c>
      <c r="E9" s="319">
        <v>1363</v>
      </c>
      <c r="F9" s="319">
        <v>579</v>
      </c>
      <c r="G9" s="319">
        <v>1942</v>
      </c>
      <c r="H9" s="319">
        <v>9989</v>
      </c>
      <c r="I9" s="319">
        <v>6103</v>
      </c>
      <c r="J9" s="319">
        <v>16092</v>
      </c>
      <c r="K9" s="319">
        <v>828</v>
      </c>
      <c r="L9" s="319">
        <v>599</v>
      </c>
      <c r="M9" s="319">
        <v>1427</v>
      </c>
      <c r="N9" s="319">
        <v>151</v>
      </c>
      <c r="O9" s="319">
        <v>125</v>
      </c>
      <c r="P9" s="319">
        <v>276</v>
      </c>
      <c r="Q9" s="319">
        <v>13966</v>
      </c>
      <c r="R9" s="319">
        <v>7814</v>
      </c>
      <c r="S9" s="319">
        <v>21780</v>
      </c>
      <c r="T9" s="319">
        <v>241</v>
      </c>
      <c r="U9" s="319">
        <v>191</v>
      </c>
      <c r="V9" s="319">
        <v>432</v>
      </c>
    </row>
    <row r="10" spans="1:22" ht="33.75" customHeight="1">
      <c r="A10" s="318" t="s">
        <v>673</v>
      </c>
      <c r="B10" s="319">
        <v>147</v>
      </c>
      <c r="C10" s="319">
        <v>24</v>
      </c>
      <c r="D10" s="319">
        <v>171</v>
      </c>
      <c r="E10" s="319">
        <v>51</v>
      </c>
      <c r="F10" s="319">
        <v>25</v>
      </c>
      <c r="G10" s="319">
        <v>76</v>
      </c>
      <c r="H10" s="319">
        <v>165</v>
      </c>
      <c r="I10" s="319">
        <v>61</v>
      </c>
      <c r="J10" s="319">
        <v>226</v>
      </c>
      <c r="K10" s="319">
        <v>5</v>
      </c>
      <c r="L10" s="319">
        <v>13</v>
      </c>
      <c r="M10" s="319">
        <v>18</v>
      </c>
      <c r="N10" s="319">
        <v>1</v>
      </c>
      <c r="O10" s="319">
        <v>0</v>
      </c>
      <c r="P10" s="319">
        <v>1</v>
      </c>
      <c r="Q10" s="319">
        <v>369</v>
      </c>
      <c r="R10" s="319">
        <v>123</v>
      </c>
      <c r="S10" s="319">
        <v>492</v>
      </c>
      <c r="T10" s="319">
        <v>0</v>
      </c>
      <c r="U10" s="319">
        <v>0</v>
      </c>
      <c r="V10" s="319">
        <v>0</v>
      </c>
    </row>
    <row r="11" spans="1:22" ht="33.75" customHeight="1">
      <c r="A11" s="318" t="s">
        <v>674</v>
      </c>
      <c r="B11" s="319">
        <v>1432</v>
      </c>
      <c r="C11" s="319">
        <v>253</v>
      </c>
      <c r="D11" s="319">
        <v>1685</v>
      </c>
      <c r="E11" s="319">
        <v>1036</v>
      </c>
      <c r="F11" s="319">
        <v>251</v>
      </c>
      <c r="G11" s="319">
        <v>1287</v>
      </c>
      <c r="H11" s="319">
        <v>1226</v>
      </c>
      <c r="I11" s="319">
        <v>361</v>
      </c>
      <c r="J11" s="319">
        <v>1587</v>
      </c>
      <c r="K11" s="319">
        <v>28</v>
      </c>
      <c r="L11" s="319">
        <v>26</v>
      </c>
      <c r="M11" s="319">
        <v>54</v>
      </c>
      <c r="N11" s="319">
        <v>237</v>
      </c>
      <c r="O11" s="319">
        <v>92</v>
      </c>
      <c r="P11" s="319">
        <v>329</v>
      </c>
      <c r="Q11" s="319">
        <v>3959</v>
      </c>
      <c r="R11" s="319">
        <v>983</v>
      </c>
      <c r="S11" s="319">
        <v>4942</v>
      </c>
      <c r="T11" s="319">
        <v>13</v>
      </c>
      <c r="U11" s="319">
        <v>3</v>
      </c>
      <c r="V11" s="319">
        <v>16</v>
      </c>
    </row>
    <row r="12" spans="1:22" ht="33.75" customHeight="1">
      <c r="A12" s="318" t="s">
        <v>675</v>
      </c>
      <c r="B12" s="319">
        <v>256</v>
      </c>
      <c r="C12" s="319">
        <v>132</v>
      </c>
      <c r="D12" s="319">
        <v>388</v>
      </c>
      <c r="E12" s="319">
        <v>197</v>
      </c>
      <c r="F12" s="319">
        <v>155</v>
      </c>
      <c r="G12" s="319">
        <v>352</v>
      </c>
      <c r="H12" s="319">
        <v>626</v>
      </c>
      <c r="I12" s="319">
        <v>524</v>
      </c>
      <c r="J12" s="319">
        <v>1150</v>
      </c>
      <c r="K12" s="319">
        <v>13</v>
      </c>
      <c r="L12" s="319">
        <v>33</v>
      </c>
      <c r="M12" s="319">
        <v>46</v>
      </c>
      <c r="N12" s="319">
        <v>108</v>
      </c>
      <c r="O12" s="319">
        <v>141</v>
      </c>
      <c r="P12" s="319">
        <v>249</v>
      </c>
      <c r="Q12" s="319">
        <v>1200</v>
      </c>
      <c r="R12" s="319">
        <v>985</v>
      </c>
      <c r="S12" s="319">
        <v>2185</v>
      </c>
      <c r="T12" s="319">
        <v>9</v>
      </c>
      <c r="U12" s="319">
        <v>12</v>
      </c>
      <c r="V12" s="319">
        <v>21</v>
      </c>
    </row>
    <row r="13" spans="1:22" ht="33.75" customHeight="1">
      <c r="A13" s="318" t="s">
        <v>676</v>
      </c>
      <c r="B13" s="319">
        <v>4964</v>
      </c>
      <c r="C13" s="319">
        <v>1853</v>
      </c>
      <c r="D13" s="319">
        <v>6817</v>
      </c>
      <c r="E13" s="319">
        <v>4092</v>
      </c>
      <c r="F13" s="319">
        <v>2056</v>
      </c>
      <c r="G13" s="319">
        <v>6148</v>
      </c>
      <c r="H13" s="319">
        <v>12796</v>
      </c>
      <c r="I13" s="319">
        <v>9939</v>
      </c>
      <c r="J13" s="319">
        <v>22735</v>
      </c>
      <c r="K13" s="319">
        <v>3425</v>
      </c>
      <c r="L13" s="319">
        <v>2490</v>
      </c>
      <c r="M13" s="319">
        <v>5915</v>
      </c>
      <c r="N13" s="319">
        <v>237</v>
      </c>
      <c r="O13" s="319">
        <v>143</v>
      </c>
      <c r="P13" s="319">
        <v>380</v>
      </c>
      <c r="Q13" s="319">
        <v>25514</v>
      </c>
      <c r="R13" s="319">
        <v>16481</v>
      </c>
      <c r="S13" s="319">
        <v>41995</v>
      </c>
      <c r="T13" s="319">
        <v>455</v>
      </c>
      <c r="U13" s="319">
        <v>199</v>
      </c>
      <c r="V13" s="319">
        <v>654</v>
      </c>
    </row>
    <row r="14" spans="1:22" ht="33.75" customHeight="1">
      <c r="A14" s="318" t="s">
        <v>47</v>
      </c>
      <c r="B14" s="319">
        <v>13</v>
      </c>
      <c r="C14" s="319">
        <v>8</v>
      </c>
      <c r="D14" s="319">
        <v>21</v>
      </c>
      <c r="E14" s="319">
        <v>29</v>
      </c>
      <c r="F14" s="319">
        <v>18</v>
      </c>
      <c r="G14" s="319">
        <v>47</v>
      </c>
      <c r="H14" s="319">
        <v>49</v>
      </c>
      <c r="I14" s="319">
        <v>35</v>
      </c>
      <c r="J14" s="319">
        <v>84</v>
      </c>
      <c r="K14" s="319">
        <v>0</v>
      </c>
      <c r="L14" s="319">
        <v>0</v>
      </c>
      <c r="M14" s="319">
        <v>0</v>
      </c>
      <c r="N14" s="319">
        <v>0</v>
      </c>
      <c r="O14" s="319">
        <v>2</v>
      </c>
      <c r="P14" s="319">
        <v>2</v>
      </c>
      <c r="Q14" s="319">
        <v>91</v>
      </c>
      <c r="R14" s="319">
        <v>63</v>
      </c>
      <c r="S14" s="319">
        <v>154</v>
      </c>
      <c r="T14" s="319">
        <v>0</v>
      </c>
      <c r="U14" s="319">
        <v>0</v>
      </c>
      <c r="V14" s="319">
        <v>0</v>
      </c>
    </row>
    <row r="15" spans="1:22" s="322" customFormat="1" ht="20.25" customHeight="1">
      <c r="A15" s="320" t="s">
        <v>49</v>
      </c>
      <c r="B15" s="321">
        <f t="shared" ref="B15:R15" si="0">SUM(B4:B14)</f>
        <v>24453</v>
      </c>
      <c r="C15" s="321">
        <f t="shared" si="0"/>
        <v>6349</v>
      </c>
      <c r="D15" s="321">
        <f t="shared" si="0"/>
        <v>30802</v>
      </c>
      <c r="E15" s="321">
        <f t="shared" si="0"/>
        <v>17805</v>
      </c>
      <c r="F15" s="321">
        <f t="shared" si="0"/>
        <v>6572</v>
      </c>
      <c r="G15" s="321">
        <f t="shared" si="0"/>
        <v>24377</v>
      </c>
      <c r="H15" s="321">
        <f t="shared" si="0"/>
        <v>46449</v>
      </c>
      <c r="I15" s="321">
        <f t="shared" si="0"/>
        <v>27210</v>
      </c>
      <c r="J15" s="321">
        <f t="shared" si="0"/>
        <v>73659</v>
      </c>
      <c r="K15" s="321">
        <f t="shared" si="0"/>
        <v>4422</v>
      </c>
      <c r="L15" s="321">
        <f t="shared" si="0"/>
        <v>3234</v>
      </c>
      <c r="M15" s="321">
        <f t="shared" si="0"/>
        <v>7656</v>
      </c>
      <c r="N15" s="321">
        <f t="shared" si="0"/>
        <v>4379</v>
      </c>
      <c r="O15" s="321">
        <f t="shared" si="0"/>
        <v>2943</v>
      </c>
      <c r="P15" s="321">
        <f t="shared" si="0"/>
        <v>7322</v>
      </c>
      <c r="Q15" s="321">
        <f t="shared" si="0"/>
        <v>97508</v>
      </c>
      <c r="R15" s="321">
        <f t="shared" si="0"/>
        <v>46308</v>
      </c>
      <c r="S15" s="321">
        <f>Q15+R15</f>
        <v>143816</v>
      </c>
      <c r="T15" s="321">
        <f t="shared" ref="T15:V15" si="1">SUM(T4:T14)</f>
        <v>2035</v>
      </c>
      <c r="U15" s="321">
        <f t="shared" si="1"/>
        <v>880</v>
      </c>
      <c r="V15" s="321">
        <f t="shared" si="1"/>
        <v>2915</v>
      </c>
    </row>
    <row r="16" spans="1:22" s="316" customFormat="1" ht="38.25" customHeight="1">
      <c r="A16" s="323" t="s">
        <v>1325</v>
      </c>
      <c r="B16" s="499" t="s">
        <v>1327</v>
      </c>
      <c r="C16" s="499"/>
      <c r="D16" s="499"/>
      <c r="E16" s="499"/>
      <c r="F16" s="499"/>
      <c r="G16" s="499"/>
      <c r="H16" s="499"/>
      <c r="I16" s="499"/>
      <c r="J16" s="499"/>
      <c r="K16" s="499" t="str">
        <f>B16</f>
        <v>Post-wise Number of Teachers in various types of Universities
(b) Affiliated and Constituent Colleges</v>
      </c>
      <c r="L16" s="500"/>
      <c r="M16" s="500"/>
      <c r="N16" s="500"/>
      <c r="O16" s="500"/>
      <c r="P16" s="500"/>
      <c r="Q16" s="500"/>
      <c r="R16" s="500"/>
      <c r="S16" s="500"/>
      <c r="T16" s="324"/>
      <c r="U16" s="324"/>
      <c r="V16" s="324"/>
    </row>
    <row r="17" spans="1:23" s="326" customFormat="1" ht="33.75" customHeight="1">
      <c r="A17" s="318" t="s">
        <v>667</v>
      </c>
      <c r="B17" s="325">
        <v>1507</v>
      </c>
      <c r="C17" s="325">
        <v>786</v>
      </c>
      <c r="D17" s="325">
        <v>2293</v>
      </c>
      <c r="E17" s="325">
        <v>3996</v>
      </c>
      <c r="F17" s="325">
        <v>3840</v>
      </c>
      <c r="G17" s="325">
        <v>7836</v>
      </c>
      <c r="H17" s="325">
        <v>9061</v>
      </c>
      <c r="I17" s="325">
        <v>8769</v>
      </c>
      <c r="J17" s="325">
        <v>17830</v>
      </c>
      <c r="K17" s="325">
        <v>507</v>
      </c>
      <c r="L17" s="325">
        <v>618</v>
      </c>
      <c r="M17" s="325">
        <v>1125</v>
      </c>
      <c r="N17" s="325">
        <v>1597</v>
      </c>
      <c r="O17" s="325">
        <v>2072</v>
      </c>
      <c r="P17" s="325">
        <v>3669</v>
      </c>
      <c r="Q17" s="325">
        <v>16668</v>
      </c>
      <c r="R17" s="325">
        <v>16085</v>
      </c>
      <c r="S17" s="325">
        <v>32753</v>
      </c>
      <c r="T17" s="325">
        <v>171</v>
      </c>
      <c r="U17" s="325">
        <v>182</v>
      </c>
      <c r="V17" s="325">
        <v>353</v>
      </c>
    </row>
    <row r="18" spans="1:23" s="326" customFormat="1" ht="33.75" customHeight="1">
      <c r="A18" s="318" t="s">
        <v>670</v>
      </c>
      <c r="B18" s="325">
        <v>56597</v>
      </c>
      <c r="C18" s="325">
        <v>20629</v>
      </c>
      <c r="D18" s="325">
        <v>77226</v>
      </c>
      <c r="E18" s="325">
        <v>93893</v>
      </c>
      <c r="F18" s="325">
        <v>48647</v>
      </c>
      <c r="G18" s="325">
        <v>142540</v>
      </c>
      <c r="H18" s="325">
        <v>409900</v>
      </c>
      <c r="I18" s="325">
        <v>282508</v>
      </c>
      <c r="J18" s="325">
        <v>692408</v>
      </c>
      <c r="K18" s="325">
        <v>12959</v>
      </c>
      <c r="L18" s="325">
        <v>16160</v>
      </c>
      <c r="M18" s="325">
        <v>29119</v>
      </c>
      <c r="N18" s="325">
        <v>32661</v>
      </c>
      <c r="O18" s="325">
        <v>29427</v>
      </c>
      <c r="P18" s="325">
        <v>62088</v>
      </c>
      <c r="Q18" s="325">
        <v>606010</v>
      </c>
      <c r="R18" s="325">
        <v>397371</v>
      </c>
      <c r="S18" s="325">
        <v>1003381</v>
      </c>
      <c r="T18" s="325">
        <v>6464</v>
      </c>
      <c r="U18" s="325">
        <v>4397</v>
      </c>
      <c r="V18" s="325">
        <v>10861</v>
      </c>
    </row>
    <row r="19" spans="1:23" s="322" customFormat="1" ht="20.25" customHeight="1">
      <c r="A19" s="320" t="s">
        <v>48</v>
      </c>
      <c r="B19" s="321">
        <f t="shared" ref="B19:V19" si="2">SUM(B17:B18)</f>
        <v>58104</v>
      </c>
      <c r="C19" s="321">
        <f t="shared" si="2"/>
        <v>21415</v>
      </c>
      <c r="D19" s="321">
        <f t="shared" si="2"/>
        <v>79519</v>
      </c>
      <c r="E19" s="321">
        <f t="shared" si="2"/>
        <v>97889</v>
      </c>
      <c r="F19" s="321">
        <f t="shared" si="2"/>
        <v>52487</v>
      </c>
      <c r="G19" s="321">
        <f t="shared" si="2"/>
        <v>150376</v>
      </c>
      <c r="H19" s="321">
        <f t="shared" si="2"/>
        <v>418961</v>
      </c>
      <c r="I19" s="321">
        <f t="shared" si="2"/>
        <v>291277</v>
      </c>
      <c r="J19" s="321">
        <f t="shared" si="2"/>
        <v>710238</v>
      </c>
      <c r="K19" s="321">
        <f t="shared" si="2"/>
        <v>13466</v>
      </c>
      <c r="L19" s="321">
        <f t="shared" si="2"/>
        <v>16778</v>
      </c>
      <c r="M19" s="321">
        <f t="shared" si="2"/>
        <v>30244</v>
      </c>
      <c r="N19" s="321">
        <f t="shared" si="2"/>
        <v>34258</v>
      </c>
      <c r="O19" s="321">
        <f t="shared" si="2"/>
        <v>31499</v>
      </c>
      <c r="P19" s="321">
        <f t="shared" si="2"/>
        <v>65757</v>
      </c>
      <c r="Q19" s="321">
        <f t="shared" si="2"/>
        <v>622678</v>
      </c>
      <c r="R19" s="321">
        <f t="shared" si="2"/>
        <v>413456</v>
      </c>
      <c r="S19" s="321">
        <f t="shared" si="2"/>
        <v>1036134</v>
      </c>
      <c r="T19" s="321">
        <f t="shared" si="2"/>
        <v>6635</v>
      </c>
      <c r="U19" s="321">
        <f t="shared" si="2"/>
        <v>4579</v>
      </c>
      <c r="V19" s="321">
        <f t="shared" si="2"/>
        <v>11214</v>
      </c>
      <c r="W19" s="317"/>
    </row>
  </sheetData>
  <mergeCells count="12">
    <mergeCell ref="B16:J16"/>
    <mergeCell ref="K16:S16"/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59055118110236227" right="0.19685039370078741" top="0.6692913385826772" bottom="0.59055118110236227" header="0.23622047244094491" footer="0.23622047244094491"/>
  <pageSetup paperSize="9" scale="81" firstPageNumber="88" pageOrder="overThenDown" orientation="portrait" useFirstPageNumber="1" horizontalDpi="4294967294" verticalDpi="4294967294" r:id="rId1"/>
  <headerFooter alignWithMargins="0">
    <oddFooter>&amp;L&amp;"Arial,Italic"&amp;9AISHE 2012-13&amp;CT-&amp;P</oddFooter>
  </headerFooter>
  <colBreaks count="1" manualBreakCount="1">
    <brk id="10" max="18" man="1"/>
  </colBreaks>
</worksheet>
</file>

<file path=xl/worksheets/sheet33.xml><?xml version="1.0" encoding="utf-8"?>
<worksheet xmlns="http://schemas.openxmlformats.org/spreadsheetml/2006/main" xmlns:r="http://schemas.openxmlformats.org/officeDocument/2006/relationships">
  <dimension ref="A1:V19"/>
  <sheetViews>
    <sheetView view="pageBreakPreview" topLeftCell="A10" zoomScaleSheetLayoutView="100" workbookViewId="0">
      <selection activeCell="D23" sqref="D23"/>
    </sheetView>
  </sheetViews>
  <sheetFormatPr defaultRowHeight="14.25"/>
  <cols>
    <col min="1" max="1" width="22" style="317" customWidth="1"/>
    <col min="2" max="4" width="9.28515625" style="317" customWidth="1"/>
    <col min="5" max="10" width="8.28515625" style="317" customWidth="1"/>
    <col min="11" max="11" width="7.85546875" style="317" customWidth="1"/>
    <col min="12" max="12" width="7.28515625" style="317" customWidth="1"/>
    <col min="13" max="13" width="8.28515625" style="317" customWidth="1"/>
    <col min="14" max="14" width="6.42578125" style="317" customWidth="1"/>
    <col min="15" max="15" width="7.28515625" style="317" customWidth="1"/>
    <col min="16" max="16" width="6.7109375" style="317" customWidth="1"/>
    <col min="17" max="17" width="6.85546875" style="317" customWidth="1"/>
    <col min="18" max="19" width="7.28515625" style="317" customWidth="1"/>
    <col min="20" max="20" width="6.5703125" style="317" customWidth="1"/>
    <col min="21" max="22" width="7.5703125" style="317" customWidth="1"/>
    <col min="23" max="16384" width="9.140625" style="317"/>
  </cols>
  <sheetData>
    <row r="1" spans="1:22" s="316" customFormat="1" ht="38.25" customHeight="1">
      <c r="A1" s="69" t="s">
        <v>1328</v>
      </c>
      <c r="B1" s="488" t="s">
        <v>1329</v>
      </c>
      <c r="C1" s="488"/>
      <c r="D1" s="488"/>
      <c r="E1" s="488"/>
      <c r="F1" s="488"/>
      <c r="G1" s="488"/>
      <c r="H1" s="488"/>
      <c r="I1" s="488"/>
      <c r="J1" s="488"/>
      <c r="K1" s="488" t="s">
        <v>1329</v>
      </c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</row>
    <row r="2" spans="1:22" ht="31.5" customHeight="1">
      <c r="A2" s="497" t="s">
        <v>666</v>
      </c>
      <c r="B2" s="505" t="s">
        <v>104</v>
      </c>
      <c r="C2" s="505"/>
      <c r="D2" s="505"/>
      <c r="E2" s="505" t="s">
        <v>658</v>
      </c>
      <c r="F2" s="505"/>
      <c r="G2" s="505"/>
      <c r="H2" s="505" t="s">
        <v>659</v>
      </c>
      <c r="I2" s="505"/>
      <c r="J2" s="505"/>
      <c r="K2" s="505" t="s">
        <v>660</v>
      </c>
      <c r="L2" s="505"/>
      <c r="M2" s="505"/>
      <c r="N2" s="505" t="s">
        <v>661</v>
      </c>
      <c r="O2" s="505"/>
      <c r="P2" s="505"/>
      <c r="Q2" s="505" t="s">
        <v>662</v>
      </c>
      <c r="R2" s="505"/>
      <c r="S2" s="505"/>
      <c r="T2" s="505" t="s">
        <v>663</v>
      </c>
      <c r="U2" s="505"/>
      <c r="V2" s="505"/>
    </row>
    <row r="3" spans="1:22" ht="19.5" customHeight="1">
      <c r="A3" s="497"/>
      <c r="B3" s="327" t="s">
        <v>117</v>
      </c>
      <c r="C3" s="327" t="s">
        <v>118</v>
      </c>
      <c r="D3" s="327" t="s">
        <v>104</v>
      </c>
      <c r="E3" s="327" t="s">
        <v>117</v>
      </c>
      <c r="F3" s="327" t="s">
        <v>118</v>
      </c>
      <c r="G3" s="327" t="s">
        <v>104</v>
      </c>
      <c r="H3" s="327" t="s">
        <v>117</v>
      </c>
      <c r="I3" s="327" t="s">
        <v>118</v>
      </c>
      <c r="J3" s="327" t="s">
        <v>104</v>
      </c>
      <c r="K3" s="327" t="s">
        <v>117</v>
      </c>
      <c r="L3" s="327" t="s">
        <v>118</v>
      </c>
      <c r="M3" s="327" t="s">
        <v>104</v>
      </c>
      <c r="N3" s="327" t="s">
        <v>117</v>
      </c>
      <c r="O3" s="327" t="s">
        <v>118</v>
      </c>
      <c r="P3" s="327" t="s">
        <v>104</v>
      </c>
      <c r="Q3" s="327" t="s">
        <v>117</v>
      </c>
      <c r="R3" s="327" t="s">
        <v>118</v>
      </c>
      <c r="S3" s="327" t="s">
        <v>104</v>
      </c>
      <c r="T3" s="327" t="s">
        <v>117</v>
      </c>
      <c r="U3" s="327" t="s">
        <v>118</v>
      </c>
      <c r="V3" s="327" t="s">
        <v>104</v>
      </c>
    </row>
    <row r="4" spans="1:22" ht="33.75" customHeight="1">
      <c r="A4" s="309" t="s">
        <v>667</v>
      </c>
      <c r="B4" s="319">
        <v>7708</v>
      </c>
      <c r="C4" s="319">
        <v>2724</v>
      </c>
      <c r="D4" s="319">
        <v>10432</v>
      </c>
      <c r="E4" s="319">
        <v>617</v>
      </c>
      <c r="F4" s="319">
        <v>161</v>
      </c>
      <c r="G4" s="319">
        <v>778</v>
      </c>
      <c r="H4" s="319">
        <v>378</v>
      </c>
      <c r="I4" s="319">
        <v>216</v>
      </c>
      <c r="J4" s="319">
        <v>594</v>
      </c>
      <c r="K4" s="319">
        <v>614</v>
      </c>
      <c r="L4" s="319">
        <v>138</v>
      </c>
      <c r="M4" s="319">
        <v>752</v>
      </c>
      <c r="N4" s="319">
        <v>97</v>
      </c>
      <c r="O4" s="319">
        <v>19</v>
      </c>
      <c r="P4" s="319">
        <v>116</v>
      </c>
      <c r="Q4" s="319">
        <v>1161</v>
      </c>
      <c r="R4" s="319">
        <v>310</v>
      </c>
      <c r="S4" s="319">
        <v>1471</v>
      </c>
      <c r="T4" s="319">
        <v>163</v>
      </c>
      <c r="U4" s="319">
        <v>136</v>
      </c>
      <c r="V4" s="319">
        <v>299</v>
      </c>
    </row>
    <row r="5" spans="1:22" ht="33.75" customHeight="1">
      <c r="A5" s="309" t="s">
        <v>668</v>
      </c>
      <c r="B5" s="319">
        <v>330</v>
      </c>
      <c r="C5" s="319">
        <v>198</v>
      </c>
      <c r="D5" s="319">
        <v>528</v>
      </c>
      <c r="E5" s="319">
        <v>54</v>
      </c>
      <c r="F5" s="319">
        <v>18</v>
      </c>
      <c r="G5" s="319">
        <v>72</v>
      </c>
      <c r="H5" s="319">
        <v>15</v>
      </c>
      <c r="I5" s="319">
        <v>12</v>
      </c>
      <c r="J5" s="319">
        <v>27</v>
      </c>
      <c r="K5" s="319">
        <v>33</v>
      </c>
      <c r="L5" s="319">
        <v>6</v>
      </c>
      <c r="M5" s="319">
        <v>39</v>
      </c>
      <c r="N5" s="319">
        <v>6</v>
      </c>
      <c r="O5" s="319">
        <v>6</v>
      </c>
      <c r="P5" s="319">
        <v>12</v>
      </c>
      <c r="Q5" s="319">
        <v>13</v>
      </c>
      <c r="R5" s="319">
        <v>6</v>
      </c>
      <c r="S5" s="319">
        <v>19</v>
      </c>
      <c r="T5" s="319">
        <v>4</v>
      </c>
      <c r="U5" s="319">
        <v>8</v>
      </c>
      <c r="V5" s="319">
        <v>12</v>
      </c>
    </row>
    <row r="6" spans="1:22" ht="33.75" customHeight="1">
      <c r="A6" s="309" t="s">
        <v>669</v>
      </c>
      <c r="B6" s="319">
        <v>9585</v>
      </c>
      <c r="C6" s="319">
        <v>2059</v>
      </c>
      <c r="D6" s="319">
        <v>11644</v>
      </c>
      <c r="E6" s="319">
        <v>346</v>
      </c>
      <c r="F6" s="319">
        <v>94</v>
      </c>
      <c r="G6" s="319">
        <v>440</v>
      </c>
      <c r="H6" s="319">
        <v>87</v>
      </c>
      <c r="I6" s="319">
        <v>21</v>
      </c>
      <c r="J6" s="319">
        <v>108</v>
      </c>
      <c r="K6" s="319">
        <v>418</v>
      </c>
      <c r="L6" s="319">
        <v>93</v>
      </c>
      <c r="M6" s="319">
        <v>511</v>
      </c>
      <c r="N6" s="319">
        <v>22</v>
      </c>
      <c r="O6" s="319">
        <v>4</v>
      </c>
      <c r="P6" s="319">
        <v>26</v>
      </c>
      <c r="Q6" s="319">
        <v>118</v>
      </c>
      <c r="R6" s="319">
        <v>21</v>
      </c>
      <c r="S6" s="319">
        <v>139</v>
      </c>
      <c r="T6" s="319">
        <v>102</v>
      </c>
      <c r="U6" s="319">
        <v>46</v>
      </c>
      <c r="V6" s="319">
        <v>148</v>
      </c>
    </row>
    <row r="7" spans="1:22" ht="33.75" customHeight="1">
      <c r="A7" s="309" t="s">
        <v>670</v>
      </c>
      <c r="B7" s="319">
        <v>34509</v>
      </c>
      <c r="C7" s="319">
        <v>14752</v>
      </c>
      <c r="D7" s="319">
        <v>49261</v>
      </c>
      <c r="E7" s="319">
        <v>3293</v>
      </c>
      <c r="F7" s="319">
        <v>1186</v>
      </c>
      <c r="G7" s="319">
        <v>4479</v>
      </c>
      <c r="H7" s="319">
        <v>692</v>
      </c>
      <c r="I7" s="319">
        <v>246</v>
      </c>
      <c r="J7" s="319">
        <v>938</v>
      </c>
      <c r="K7" s="319">
        <v>6229</v>
      </c>
      <c r="L7" s="319">
        <v>2301</v>
      </c>
      <c r="M7" s="319">
        <v>8530</v>
      </c>
      <c r="N7" s="319">
        <v>122</v>
      </c>
      <c r="O7" s="319">
        <v>83</v>
      </c>
      <c r="P7" s="319">
        <v>205</v>
      </c>
      <c r="Q7" s="319">
        <v>876</v>
      </c>
      <c r="R7" s="319">
        <v>288</v>
      </c>
      <c r="S7" s="319">
        <v>1164</v>
      </c>
      <c r="T7" s="319">
        <v>402</v>
      </c>
      <c r="U7" s="319">
        <v>288</v>
      </c>
      <c r="V7" s="319">
        <v>690</v>
      </c>
    </row>
    <row r="8" spans="1:22" ht="33.75" customHeight="1">
      <c r="A8" s="309" t="s">
        <v>671</v>
      </c>
      <c r="B8" s="319">
        <v>277</v>
      </c>
      <c r="C8" s="319">
        <v>126</v>
      </c>
      <c r="D8" s="319">
        <v>403</v>
      </c>
      <c r="E8" s="319">
        <v>39</v>
      </c>
      <c r="F8" s="319">
        <v>13</v>
      </c>
      <c r="G8" s="319">
        <v>52</v>
      </c>
      <c r="H8" s="319">
        <v>12</v>
      </c>
      <c r="I8" s="319">
        <v>4</v>
      </c>
      <c r="J8" s="319">
        <v>16</v>
      </c>
      <c r="K8" s="319">
        <v>65</v>
      </c>
      <c r="L8" s="319">
        <v>37</v>
      </c>
      <c r="M8" s="319">
        <v>102</v>
      </c>
      <c r="N8" s="319">
        <v>1</v>
      </c>
      <c r="O8" s="319">
        <v>0</v>
      </c>
      <c r="P8" s="319">
        <v>1</v>
      </c>
      <c r="Q8" s="319">
        <v>7</v>
      </c>
      <c r="R8" s="319">
        <v>2</v>
      </c>
      <c r="S8" s="319">
        <v>9</v>
      </c>
      <c r="T8" s="319">
        <v>1</v>
      </c>
      <c r="U8" s="319">
        <v>0</v>
      </c>
      <c r="V8" s="319">
        <v>1</v>
      </c>
    </row>
    <row r="9" spans="1:22" ht="33.75" customHeight="1">
      <c r="A9" s="309" t="s">
        <v>672</v>
      </c>
      <c r="B9" s="319">
        <v>13966</v>
      </c>
      <c r="C9" s="319">
        <v>7814</v>
      </c>
      <c r="D9" s="319">
        <v>21780</v>
      </c>
      <c r="E9" s="319">
        <v>316</v>
      </c>
      <c r="F9" s="319">
        <v>113</v>
      </c>
      <c r="G9" s="319">
        <v>429</v>
      </c>
      <c r="H9" s="319">
        <v>135</v>
      </c>
      <c r="I9" s="319">
        <v>176</v>
      </c>
      <c r="J9" s="319">
        <v>311</v>
      </c>
      <c r="K9" s="319">
        <v>1095</v>
      </c>
      <c r="L9" s="319">
        <v>397</v>
      </c>
      <c r="M9" s="319">
        <v>1492</v>
      </c>
      <c r="N9" s="319">
        <v>26</v>
      </c>
      <c r="O9" s="319">
        <v>8</v>
      </c>
      <c r="P9" s="319">
        <v>34</v>
      </c>
      <c r="Q9" s="319">
        <v>530</v>
      </c>
      <c r="R9" s="319">
        <v>126</v>
      </c>
      <c r="S9" s="319">
        <v>656</v>
      </c>
      <c r="T9" s="319">
        <v>176</v>
      </c>
      <c r="U9" s="319">
        <v>119</v>
      </c>
      <c r="V9" s="319">
        <v>295</v>
      </c>
    </row>
    <row r="10" spans="1:22" ht="33.75" customHeight="1">
      <c r="A10" s="309" t="s">
        <v>673</v>
      </c>
      <c r="B10" s="319">
        <v>369</v>
      </c>
      <c r="C10" s="319">
        <v>123</v>
      </c>
      <c r="D10" s="319">
        <v>492</v>
      </c>
      <c r="E10" s="319">
        <v>17</v>
      </c>
      <c r="F10" s="319">
        <v>10</v>
      </c>
      <c r="G10" s="319">
        <v>27</v>
      </c>
      <c r="H10" s="319">
        <v>0</v>
      </c>
      <c r="I10" s="319">
        <v>1</v>
      </c>
      <c r="J10" s="319">
        <v>1</v>
      </c>
      <c r="K10" s="319">
        <v>24</v>
      </c>
      <c r="L10" s="319">
        <v>11</v>
      </c>
      <c r="M10" s="319">
        <v>35</v>
      </c>
      <c r="N10" s="319">
        <v>1</v>
      </c>
      <c r="O10" s="319">
        <v>0</v>
      </c>
      <c r="P10" s="319">
        <v>1</v>
      </c>
      <c r="Q10" s="319">
        <v>6</v>
      </c>
      <c r="R10" s="319">
        <v>1</v>
      </c>
      <c r="S10" s="319">
        <v>7</v>
      </c>
      <c r="T10" s="319">
        <v>0</v>
      </c>
      <c r="U10" s="319">
        <v>2</v>
      </c>
      <c r="V10" s="319">
        <v>2</v>
      </c>
    </row>
    <row r="11" spans="1:22" ht="33.75" customHeight="1">
      <c r="A11" s="309" t="s">
        <v>674</v>
      </c>
      <c r="B11" s="319">
        <v>3959</v>
      </c>
      <c r="C11" s="319">
        <v>983</v>
      </c>
      <c r="D11" s="319">
        <v>4942</v>
      </c>
      <c r="E11" s="319">
        <v>179</v>
      </c>
      <c r="F11" s="319">
        <v>46</v>
      </c>
      <c r="G11" s="319">
        <v>225</v>
      </c>
      <c r="H11" s="319">
        <v>42</v>
      </c>
      <c r="I11" s="319">
        <v>13</v>
      </c>
      <c r="J11" s="319">
        <v>55</v>
      </c>
      <c r="K11" s="319">
        <v>215</v>
      </c>
      <c r="L11" s="319">
        <v>37</v>
      </c>
      <c r="M11" s="319">
        <v>252</v>
      </c>
      <c r="N11" s="319">
        <v>22</v>
      </c>
      <c r="O11" s="319">
        <v>1</v>
      </c>
      <c r="P11" s="319">
        <v>23</v>
      </c>
      <c r="Q11" s="319">
        <v>16</v>
      </c>
      <c r="R11" s="319">
        <v>3</v>
      </c>
      <c r="S11" s="319">
        <v>19</v>
      </c>
      <c r="T11" s="319">
        <v>106</v>
      </c>
      <c r="U11" s="319">
        <v>21</v>
      </c>
      <c r="V11" s="319">
        <v>127</v>
      </c>
    </row>
    <row r="12" spans="1:22" ht="33.75" customHeight="1">
      <c r="A12" s="309" t="s">
        <v>675</v>
      </c>
      <c r="B12" s="319">
        <v>1200</v>
      </c>
      <c r="C12" s="319">
        <v>985</v>
      </c>
      <c r="D12" s="319">
        <v>2185</v>
      </c>
      <c r="E12" s="319">
        <v>54</v>
      </c>
      <c r="F12" s="319">
        <v>51</v>
      </c>
      <c r="G12" s="319">
        <v>105</v>
      </c>
      <c r="H12" s="319">
        <v>18</v>
      </c>
      <c r="I12" s="319">
        <v>5</v>
      </c>
      <c r="J12" s="319">
        <v>23</v>
      </c>
      <c r="K12" s="319">
        <v>43</v>
      </c>
      <c r="L12" s="319">
        <v>270</v>
      </c>
      <c r="M12" s="319">
        <v>313</v>
      </c>
      <c r="N12" s="319">
        <v>6</v>
      </c>
      <c r="O12" s="319">
        <v>7</v>
      </c>
      <c r="P12" s="319">
        <v>13</v>
      </c>
      <c r="Q12" s="319">
        <v>120</v>
      </c>
      <c r="R12" s="319">
        <v>69</v>
      </c>
      <c r="S12" s="319">
        <v>189</v>
      </c>
      <c r="T12" s="319">
        <v>180</v>
      </c>
      <c r="U12" s="319">
        <v>110</v>
      </c>
      <c r="V12" s="319">
        <v>290</v>
      </c>
    </row>
    <row r="13" spans="1:22" ht="33.75" customHeight="1">
      <c r="A13" s="309" t="s">
        <v>676</v>
      </c>
      <c r="B13" s="319">
        <v>25514</v>
      </c>
      <c r="C13" s="319">
        <v>16481</v>
      </c>
      <c r="D13" s="319">
        <v>41995</v>
      </c>
      <c r="E13" s="319">
        <v>754</v>
      </c>
      <c r="F13" s="319">
        <v>517</v>
      </c>
      <c r="G13" s="319">
        <v>1271</v>
      </c>
      <c r="H13" s="319">
        <v>138</v>
      </c>
      <c r="I13" s="319">
        <v>73</v>
      </c>
      <c r="J13" s="319">
        <v>211</v>
      </c>
      <c r="K13" s="319">
        <v>4893</v>
      </c>
      <c r="L13" s="319">
        <v>3466</v>
      </c>
      <c r="M13" s="319">
        <v>8359</v>
      </c>
      <c r="N13" s="319">
        <v>39</v>
      </c>
      <c r="O13" s="319">
        <v>20</v>
      </c>
      <c r="P13" s="319">
        <v>59</v>
      </c>
      <c r="Q13" s="319">
        <v>370</v>
      </c>
      <c r="R13" s="319">
        <v>161</v>
      </c>
      <c r="S13" s="319">
        <v>531</v>
      </c>
      <c r="T13" s="319">
        <v>975</v>
      </c>
      <c r="U13" s="319">
        <v>877</v>
      </c>
      <c r="V13" s="319">
        <v>1852</v>
      </c>
    </row>
    <row r="14" spans="1:22" ht="33.75" customHeight="1">
      <c r="A14" s="309" t="s">
        <v>47</v>
      </c>
      <c r="B14" s="319">
        <v>91</v>
      </c>
      <c r="C14" s="319">
        <v>63</v>
      </c>
      <c r="D14" s="319">
        <v>154</v>
      </c>
      <c r="E14" s="319">
        <v>5</v>
      </c>
      <c r="F14" s="319">
        <v>3</v>
      </c>
      <c r="G14" s="319">
        <v>8</v>
      </c>
      <c r="H14" s="319">
        <v>0</v>
      </c>
      <c r="I14" s="319">
        <v>0</v>
      </c>
      <c r="J14" s="319">
        <v>0</v>
      </c>
      <c r="K14" s="319">
        <v>7</v>
      </c>
      <c r="L14" s="319">
        <v>2</v>
      </c>
      <c r="M14" s="319">
        <v>9</v>
      </c>
      <c r="N14" s="319">
        <v>0</v>
      </c>
      <c r="O14" s="319">
        <v>0</v>
      </c>
      <c r="P14" s="319">
        <v>0</v>
      </c>
      <c r="Q14" s="319">
        <v>1</v>
      </c>
      <c r="R14" s="319">
        <v>0</v>
      </c>
      <c r="S14" s="319">
        <v>1</v>
      </c>
      <c r="T14" s="319">
        <v>0</v>
      </c>
      <c r="U14" s="319">
        <v>0</v>
      </c>
      <c r="V14" s="319">
        <v>0</v>
      </c>
    </row>
    <row r="15" spans="1:22" s="330" customFormat="1" ht="20.25" customHeight="1">
      <c r="A15" s="328" t="s">
        <v>49</v>
      </c>
      <c r="B15" s="329">
        <f t="shared" ref="B15:S15" si="0">SUM(B4:B14)</f>
        <v>97508</v>
      </c>
      <c r="C15" s="329">
        <f t="shared" si="0"/>
        <v>46308</v>
      </c>
      <c r="D15" s="329">
        <f t="shared" si="0"/>
        <v>143816</v>
      </c>
      <c r="E15" s="329">
        <f t="shared" si="0"/>
        <v>5674</v>
      </c>
      <c r="F15" s="329">
        <f t="shared" si="0"/>
        <v>2212</v>
      </c>
      <c r="G15" s="329">
        <f t="shared" si="0"/>
        <v>7886</v>
      </c>
      <c r="H15" s="329">
        <f t="shared" si="0"/>
        <v>1517</v>
      </c>
      <c r="I15" s="329">
        <f t="shared" si="0"/>
        <v>767</v>
      </c>
      <c r="J15" s="329">
        <f t="shared" si="0"/>
        <v>2284</v>
      </c>
      <c r="K15" s="329">
        <f t="shared" si="0"/>
        <v>13636</v>
      </c>
      <c r="L15" s="329">
        <f t="shared" si="0"/>
        <v>6758</v>
      </c>
      <c r="M15" s="329">
        <f t="shared" si="0"/>
        <v>20394</v>
      </c>
      <c r="N15" s="329">
        <f t="shared" si="0"/>
        <v>342</v>
      </c>
      <c r="O15" s="329">
        <f t="shared" si="0"/>
        <v>148</v>
      </c>
      <c r="P15" s="329">
        <f t="shared" si="0"/>
        <v>490</v>
      </c>
      <c r="Q15" s="329">
        <f t="shared" si="0"/>
        <v>3218</v>
      </c>
      <c r="R15" s="329">
        <f t="shared" si="0"/>
        <v>987</v>
      </c>
      <c r="S15" s="329">
        <f t="shared" si="0"/>
        <v>4205</v>
      </c>
      <c r="T15" s="329">
        <f>SUM(T4:T14)</f>
        <v>2109</v>
      </c>
      <c r="U15" s="329">
        <f>SUM(U4:U14)</f>
        <v>1607</v>
      </c>
      <c r="V15" s="329">
        <f>SUM(V4:V14)</f>
        <v>3716</v>
      </c>
    </row>
    <row r="16" spans="1:22" s="316" customFormat="1" ht="38.25" customHeight="1">
      <c r="A16" s="69" t="s">
        <v>1328</v>
      </c>
      <c r="B16" s="504" t="s">
        <v>1330</v>
      </c>
      <c r="C16" s="504"/>
      <c r="D16" s="504"/>
      <c r="E16" s="504"/>
      <c r="F16" s="504"/>
      <c r="G16" s="504"/>
      <c r="H16" s="504"/>
      <c r="I16" s="504"/>
      <c r="J16" s="504"/>
      <c r="K16" s="504" t="str">
        <f>B16</f>
        <v>Category-wise Number of Teachers in various types of Universities
(b) Affiliated and Constituent Colleges</v>
      </c>
      <c r="L16" s="504"/>
      <c r="M16" s="504"/>
      <c r="N16" s="504"/>
      <c r="O16" s="504"/>
      <c r="P16" s="504"/>
      <c r="Q16" s="504"/>
      <c r="R16" s="504"/>
      <c r="S16" s="504"/>
      <c r="T16" s="504"/>
      <c r="U16" s="504"/>
      <c r="V16" s="504"/>
    </row>
    <row r="17" spans="1:22" ht="33.75" customHeight="1">
      <c r="A17" s="309" t="s">
        <v>667</v>
      </c>
      <c r="B17" s="331">
        <v>16668</v>
      </c>
      <c r="C17" s="331">
        <v>16085</v>
      </c>
      <c r="D17" s="331">
        <v>32753</v>
      </c>
      <c r="E17" s="331">
        <v>1295</v>
      </c>
      <c r="F17" s="331">
        <v>848</v>
      </c>
      <c r="G17" s="331">
        <v>2143</v>
      </c>
      <c r="H17" s="331">
        <v>2412</v>
      </c>
      <c r="I17" s="331">
        <v>3153</v>
      </c>
      <c r="J17" s="331">
        <v>5565</v>
      </c>
      <c r="K17" s="331">
        <v>2689</v>
      </c>
      <c r="L17" s="331">
        <v>2058</v>
      </c>
      <c r="M17" s="331">
        <v>4747</v>
      </c>
      <c r="N17" s="331">
        <v>158</v>
      </c>
      <c r="O17" s="331">
        <v>45</v>
      </c>
      <c r="P17" s="331">
        <v>203</v>
      </c>
      <c r="Q17" s="331">
        <v>623</v>
      </c>
      <c r="R17" s="331">
        <v>196</v>
      </c>
      <c r="S17" s="331">
        <v>819</v>
      </c>
      <c r="T17" s="331">
        <v>748</v>
      </c>
      <c r="U17" s="331">
        <v>1025</v>
      </c>
      <c r="V17" s="331">
        <v>1773</v>
      </c>
    </row>
    <row r="18" spans="1:22" ht="33.75" customHeight="1">
      <c r="A18" s="309" t="s">
        <v>670</v>
      </c>
      <c r="B18" s="331">
        <v>606010</v>
      </c>
      <c r="C18" s="331">
        <v>397371</v>
      </c>
      <c r="D18" s="331">
        <v>1003381</v>
      </c>
      <c r="E18" s="331">
        <v>43268</v>
      </c>
      <c r="F18" s="331">
        <v>22840</v>
      </c>
      <c r="G18" s="331">
        <v>66108</v>
      </c>
      <c r="H18" s="331">
        <v>10638</v>
      </c>
      <c r="I18" s="331">
        <v>4919</v>
      </c>
      <c r="J18" s="331">
        <v>15557</v>
      </c>
      <c r="K18" s="331">
        <v>145461</v>
      </c>
      <c r="L18" s="331">
        <v>91102</v>
      </c>
      <c r="M18" s="331">
        <v>236563</v>
      </c>
      <c r="N18" s="331">
        <v>3468</v>
      </c>
      <c r="O18" s="331">
        <v>1507</v>
      </c>
      <c r="P18" s="331">
        <v>4975</v>
      </c>
      <c r="Q18" s="331">
        <v>19140</v>
      </c>
      <c r="R18" s="331">
        <v>10847</v>
      </c>
      <c r="S18" s="331">
        <v>29987</v>
      </c>
      <c r="T18" s="331">
        <v>12685</v>
      </c>
      <c r="U18" s="331">
        <v>19004</v>
      </c>
      <c r="V18" s="331">
        <v>31689</v>
      </c>
    </row>
    <row r="19" spans="1:22" s="330" customFormat="1" ht="20.25" customHeight="1">
      <c r="A19" s="328" t="s">
        <v>48</v>
      </c>
      <c r="B19" s="332">
        <f t="shared" ref="B19:V19" si="1">SUM(B17:B18)</f>
        <v>622678</v>
      </c>
      <c r="C19" s="332">
        <f t="shared" si="1"/>
        <v>413456</v>
      </c>
      <c r="D19" s="332">
        <f t="shared" si="1"/>
        <v>1036134</v>
      </c>
      <c r="E19" s="332">
        <f t="shared" si="1"/>
        <v>44563</v>
      </c>
      <c r="F19" s="332">
        <f t="shared" si="1"/>
        <v>23688</v>
      </c>
      <c r="G19" s="332">
        <f t="shared" si="1"/>
        <v>68251</v>
      </c>
      <c r="H19" s="332">
        <f t="shared" si="1"/>
        <v>13050</v>
      </c>
      <c r="I19" s="332">
        <f t="shared" si="1"/>
        <v>8072</v>
      </c>
      <c r="J19" s="332">
        <f t="shared" si="1"/>
        <v>21122</v>
      </c>
      <c r="K19" s="332">
        <f t="shared" si="1"/>
        <v>148150</v>
      </c>
      <c r="L19" s="332">
        <f t="shared" si="1"/>
        <v>93160</v>
      </c>
      <c r="M19" s="332">
        <f t="shared" si="1"/>
        <v>241310</v>
      </c>
      <c r="N19" s="332">
        <f t="shared" si="1"/>
        <v>3626</v>
      </c>
      <c r="O19" s="332">
        <f t="shared" si="1"/>
        <v>1552</v>
      </c>
      <c r="P19" s="332">
        <f t="shared" si="1"/>
        <v>5178</v>
      </c>
      <c r="Q19" s="332">
        <f t="shared" si="1"/>
        <v>19763</v>
      </c>
      <c r="R19" s="332">
        <f t="shared" si="1"/>
        <v>11043</v>
      </c>
      <c r="S19" s="332">
        <f t="shared" si="1"/>
        <v>30806</v>
      </c>
      <c r="T19" s="332">
        <f t="shared" si="1"/>
        <v>13433</v>
      </c>
      <c r="U19" s="332">
        <f t="shared" si="1"/>
        <v>20029</v>
      </c>
      <c r="V19" s="332">
        <f t="shared" si="1"/>
        <v>33462</v>
      </c>
    </row>
  </sheetData>
  <mergeCells count="12">
    <mergeCell ref="B16:J16"/>
    <mergeCell ref="K16:V16"/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43307086614173229" right="0.15748031496062992" top="0.6692913385826772" bottom="0.51181102362204722" header="0.23622047244094491" footer="0.23622047244094491"/>
  <pageSetup paperSize="9" scale="88" firstPageNumber="90" pageOrder="overThenDown" orientation="portrait" useFirstPageNumber="1" horizontalDpi="4294967294" verticalDpi="4294967294" r:id="rId1"/>
  <headerFooter alignWithMargins="0">
    <oddFooter>&amp;L&amp;"Arial,Italic"&amp;9AISHE 2012-13&amp;CT-&amp;P</oddFooter>
  </headerFooter>
  <colBreaks count="1" manualBreakCount="1">
    <brk id="10" max="18" man="1"/>
  </col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Q613"/>
  <sheetViews>
    <sheetView view="pageBreakPreview" zoomScaleSheetLayoutView="100" workbookViewId="0">
      <selection activeCell="K607" sqref="K607"/>
    </sheetView>
  </sheetViews>
  <sheetFormatPr defaultRowHeight="15.75"/>
  <cols>
    <col min="1" max="1" width="19" style="243" customWidth="1"/>
    <col min="2" max="2" width="15.42578125" style="243" customWidth="1"/>
    <col min="3" max="3" width="7.28515625" style="235" customWidth="1"/>
    <col min="4" max="5" width="8.7109375" style="235" customWidth="1"/>
    <col min="6" max="6" width="7.28515625" style="235" customWidth="1"/>
    <col min="7" max="8" width="9" style="235" customWidth="1"/>
    <col min="9" max="10" width="7.28515625" style="235" customWidth="1"/>
    <col min="11" max="11" width="8.42578125" style="235" customWidth="1"/>
    <col min="12" max="12" width="8" style="235" customWidth="1"/>
    <col min="13" max="14" width="8.7109375" style="235" customWidth="1"/>
    <col min="15" max="16384" width="9.140625" style="235"/>
  </cols>
  <sheetData>
    <row r="1" spans="1:14" ht="31.5" customHeight="1">
      <c r="A1" s="234" t="s">
        <v>1344</v>
      </c>
      <c r="B1" s="234"/>
      <c r="C1" s="234"/>
    </row>
    <row r="2" spans="1:14" ht="15">
      <c r="A2" s="509" t="s">
        <v>683</v>
      </c>
      <c r="B2" s="509" t="s">
        <v>684</v>
      </c>
      <c r="C2" s="506" t="s">
        <v>685</v>
      </c>
      <c r="D2" s="506"/>
      <c r="E2" s="506"/>
      <c r="F2" s="506" t="s">
        <v>686</v>
      </c>
      <c r="G2" s="506"/>
      <c r="H2" s="506"/>
      <c r="I2" s="506" t="s">
        <v>687</v>
      </c>
      <c r="J2" s="506"/>
      <c r="K2" s="506"/>
      <c r="L2" s="506" t="s">
        <v>688</v>
      </c>
      <c r="M2" s="506"/>
      <c r="N2" s="506"/>
    </row>
    <row r="3" spans="1:14" s="237" customFormat="1" ht="25.5">
      <c r="A3" s="509"/>
      <c r="B3" s="509"/>
      <c r="C3" s="236" t="s">
        <v>105</v>
      </c>
      <c r="D3" s="236" t="s">
        <v>689</v>
      </c>
      <c r="E3" s="236" t="s">
        <v>690</v>
      </c>
      <c r="F3" s="236" t="s">
        <v>105</v>
      </c>
      <c r="G3" s="236" t="s">
        <v>689</v>
      </c>
      <c r="H3" s="236" t="s">
        <v>690</v>
      </c>
      <c r="I3" s="236" t="s">
        <v>105</v>
      </c>
      <c r="J3" s="236" t="s">
        <v>689</v>
      </c>
      <c r="K3" s="236" t="s">
        <v>690</v>
      </c>
      <c r="L3" s="236" t="s">
        <v>105</v>
      </c>
      <c r="M3" s="236" t="s">
        <v>689</v>
      </c>
      <c r="N3" s="236" t="s">
        <v>690</v>
      </c>
    </row>
    <row r="4" spans="1:14" ht="12.75">
      <c r="A4" s="238">
        <v>1</v>
      </c>
      <c r="B4" s="226">
        <v>2</v>
      </c>
      <c r="C4" s="238">
        <v>3</v>
      </c>
      <c r="D4" s="226">
        <v>4</v>
      </c>
      <c r="E4" s="238">
        <v>5</v>
      </c>
      <c r="F4" s="226">
        <v>6</v>
      </c>
      <c r="G4" s="238">
        <v>7</v>
      </c>
      <c r="H4" s="226">
        <v>8</v>
      </c>
      <c r="I4" s="238">
        <v>9</v>
      </c>
      <c r="J4" s="226">
        <v>10</v>
      </c>
      <c r="K4" s="238">
        <v>11</v>
      </c>
      <c r="L4" s="226">
        <v>12</v>
      </c>
      <c r="M4" s="238">
        <v>13</v>
      </c>
      <c r="N4" s="226">
        <v>14</v>
      </c>
    </row>
    <row r="5" spans="1:14" ht="30">
      <c r="A5" s="239" t="s">
        <v>0</v>
      </c>
      <c r="B5" s="239" t="s">
        <v>691</v>
      </c>
      <c r="C5" s="240">
        <v>4</v>
      </c>
      <c r="D5" s="240">
        <v>236</v>
      </c>
      <c r="E5" s="240">
        <v>236</v>
      </c>
      <c r="F5" s="240">
        <v>4</v>
      </c>
      <c r="G5" s="240">
        <v>260</v>
      </c>
      <c r="H5" s="240">
        <v>312</v>
      </c>
      <c r="I5" s="240">
        <v>0</v>
      </c>
      <c r="J5" s="240">
        <v>0</v>
      </c>
      <c r="K5" s="240">
        <v>0</v>
      </c>
      <c r="L5" s="240">
        <v>8</v>
      </c>
      <c r="M5" s="240">
        <v>496</v>
      </c>
      <c r="N5" s="240">
        <v>548</v>
      </c>
    </row>
    <row r="6" spans="1:14" ht="30">
      <c r="A6" s="239" t="s">
        <v>0</v>
      </c>
      <c r="B6" s="239" t="s">
        <v>692</v>
      </c>
      <c r="C6" s="240">
        <v>3</v>
      </c>
      <c r="D6" s="240">
        <v>270</v>
      </c>
      <c r="E6" s="240">
        <v>246</v>
      </c>
      <c r="F6" s="240">
        <v>2</v>
      </c>
      <c r="G6" s="240">
        <v>150</v>
      </c>
      <c r="H6" s="240">
        <v>153</v>
      </c>
      <c r="I6" s="240">
        <v>0</v>
      </c>
      <c r="J6" s="240">
        <v>0</v>
      </c>
      <c r="K6" s="240">
        <v>0</v>
      </c>
      <c r="L6" s="240">
        <v>5</v>
      </c>
      <c r="M6" s="240">
        <v>420</v>
      </c>
      <c r="N6" s="240">
        <v>399</v>
      </c>
    </row>
    <row r="7" spans="1:14" ht="15">
      <c r="A7" s="239" t="s">
        <v>1</v>
      </c>
      <c r="B7" s="239" t="s">
        <v>693</v>
      </c>
      <c r="C7" s="240">
        <v>40</v>
      </c>
      <c r="D7" s="240">
        <v>9184</v>
      </c>
      <c r="E7" s="240">
        <v>7720</v>
      </c>
      <c r="F7" s="240">
        <v>54</v>
      </c>
      <c r="G7" s="240">
        <v>9160</v>
      </c>
      <c r="H7" s="240">
        <v>7514</v>
      </c>
      <c r="I7" s="240">
        <v>0</v>
      </c>
      <c r="J7" s="240">
        <v>0</v>
      </c>
      <c r="K7" s="240">
        <v>0</v>
      </c>
      <c r="L7" s="240">
        <v>94</v>
      </c>
      <c r="M7" s="240">
        <v>18344</v>
      </c>
      <c r="N7" s="240">
        <v>15234</v>
      </c>
    </row>
    <row r="8" spans="1:14" ht="15">
      <c r="A8" s="239" t="s">
        <v>1</v>
      </c>
      <c r="B8" s="239" t="s">
        <v>694</v>
      </c>
      <c r="C8" s="240">
        <v>62</v>
      </c>
      <c r="D8" s="240">
        <v>14451</v>
      </c>
      <c r="E8" s="240">
        <v>12472</v>
      </c>
      <c r="F8" s="240">
        <v>96</v>
      </c>
      <c r="G8" s="240">
        <v>19777</v>
      </c>
      <c r="H8" s="240">
        <v>16507</v>
      </c>
      <c r="I8" s="240">
        <v>4</v>
      </c>
      <c r="J8" s="240">
        <v>739</v>
      </c>
      <c r="K8" s="240">
        <v>714</v>
      </c>
      <c r="L8" s="240">
        <v>162</v>
      </c>
      <c r="M8" s="240">
        <v>34967</v>
      </c>
      <c r="N8" s="240">
        <v>29693</v>
      </c>
    </row>
    <row r="9" spans="1:14" ht="15">
      <c r="A9" s="239" t="s">
        <v>1</v>
      </c>
      <c r="B9" s="239" t="s">
        <v>695</v>
      </c>
      <c r="C9" s="240">
        <v>40</v>
      </c>
      <c r="D9" s="240">
        <v>7431</v>
      </c>
      <c r="E9" s="240">
        <v>5340</v>
      </c>
      <c r="F9" s="240">
        <v>81</v>
      </c>
      <c r="G9" s="240">
        <v>13145</v>
      </c>
      <c r="H9" s="240">
        <v>9851</v>
      </c>
      <c r="I9" s="240">
        <v>0</v>
      </c>
      <c r="J9" s="240">
        <v>0</v>
      </c>
      <c r="K9" s="240">
        <v>0</v>
      </c>
      <c r="L9" s="240">
        <v>121</v>
      </c>
      <c r="M9" s="240">
        <v>20576</v>
      </c>
      <c r="N9" s="240">
        <v>15191</v>
      </c>
    </row>
    <row r="10" spans="1:14" ht="15">
      <c r="A10" s="239" t="s">
        <v>1</v>
      </c>
      <c r="B10" s="239" t="s">
        <v>696</v>
      </c>
      <c r="C10" s="240">
        <v>92</v>
      </c>
      <c r="D10" s="240">
        <v>18272</v>
      </c>
      <c r="E10" s="240">
        <v>12261</v>
      </c>
      <c r="F10" s="240">
        <v>120</v>
      </c>
      <c r="G10" s="240">
        <v>25493</v>
      </c>
      <c r="H10" s="240">
        <v>17449</v>
      </c>
      <c r="I10" s="240">
        <v>2</v>
      </c>
      <c r="J10" s="240">
        <v>182</v>
      </c>
      <c r="K10" s="240">
        <v>325</v>
      </c>
      <c r="L10" s="240">
        <v>214</v>
      </c>
      <c r="M10" s="240">
        <v>43947</v>
      </c>
      <c r="N10" s="240">
        <v>30035</v>
      </c>
    </row>
    <row r="11" spans="1:14" ht="15">
      <c r="A11" s="239" t="s">
        <v>1</v>
      </c>
      <c r="B11" s="239" t="s">
        <v>697</v>
      </c>
      <c r="C11" s="240">
        <v>53</v>
      </c>
      <c r="D11" s="240">
        <v>12410</v>
      </c>
      <c r="E11" s="240">
        <v>9657</v>
      </c>
      <c r="F11" s="240">
        <v>90</v>
      </c>
      <c r="G11" s="240">
        <v>19476</v>
      </c>
      <c r="H11" s="240">
        <v>14776</v>
      </c>
      <c r="I11" s="240">
        <v>5</v>
      </c>
      <c r="J11" s="240">
        <v>718</v>
      </c>
      <c r="K11" s="240">
        <v>381</v>
      </c>
      <c r="L11" s="240">
        <v>148</v>
      </c>
      <c r="M11" s="240">
        <v>32604</v>
      </c>
      <c r="N11" s="240">
        <v>24814</v>
      </c>
    </row>
    <row r="12" spans="1:14" ht="15">
      <c r="A12" s="239" t="s">
        <v>1</v>
      </c>
      <c r="B12" s="239" t="s">
        <v>698</v>
      </c>
      <c r="C12" s="240">
        <v>26</v>
      </c>
      <c r="D12" s="240">
        <v>5969</v>
      </c>
      <c r="E12" s="240">
        <v>5148</v>
      </c>
      <c r="F12" s="240">
        <v>50</v>
      </c>
      <c r="G12" s="240">
        <v>11911</v>
      </c>
      <c r="H12" s="240">
        <v>10152</v>
      </c>
      <c r="I12" s="240">
        <v>0</v>
      </c>
      <c r="J12" s="240">
        <v>0</v>
      </c>
      <c r="K12" s="240">
        <v>0</v>
      </c>
      <c r="L12" s="240">
        <v>76</v>
      </c>
      <c r="M12" s="240">
        <v>17880</v>
      </c>
      <c r="N12" s="240">
        <v>15300</v>
      </c>
    </row>
    <row r="13" spans="1:14" ht="15">
      <c r="A13" s="239" t="s">
        <v>1</v>
      </c>
      <c r="B13" s="239" t="s">
        <v>699</v>
      </c>
      <c r="C13" s="240">
        <v>37</v>
      </c>
      <c r="D13" s="240">
        <v>6872</v>
      </c>
      <c r="E13" s="240">
        <v>4728</v>
      </c>
      <c r="F13" s="240">
        <v>62</v>
      </c>
      <c r="G13" s="240">
        <v>8590</v>
      </c>
      <c r="H13" s="240">
        <v>5741</v>
      </c>
      <c r="I13" s="240">
        <v>3</v>
      </c>
      <c r="J13" s="240">
        <v>290</v>
      </c>
      <c r="K13" s="240">
        <v>225</v>
      </c>
      <c r="L13" s="240">
        <v>102</v>
      </c>
      <c r="M13" s="240">
        <v>15752</v>
      </c>
      <c r="N13" s="240">
        <v>10694</v>
      </c>
    </row>
    <row r="14" spans="1:14" ht="45">
      <c r="A14" s="239" t="s">
        <v>1</v>
      </c>
      <c r="B14" s="239" t="s">
        <v>700</v>
      </c>
      <c r="C14" s="240">
        <v>35</v>
      </c>
      <c r="D14" s="240">
        <v>5927</v>
      </c>
      <c r="E14" s="240">
        <v>4085</v>
      </c>
      <c r="F14" s="240">
        <v>69</v>
      </c>
      <c r="G14" s="240">
        <v>16011</v>
      </c>
      <c r="H14" s="240">
        <v>11059</v>
      </c>
      <c r="I14" s="240">
        <v>4</v>
      </c>
      <c r="J14" s="240">
        <v>450</v>
      </c>
      <c r="K14" s="240">
        <v>410</v>
      </c>
      <c r="L14" s="240">
        <v>108</v>
      </c>
      <c r="M14" s="240">
        <v>22388</v>
      </c>
      <c r="N14" s="240">
        <v>15554</v>
      </c>
    </row>
    <row r="15" spans="1:14" ht="15">
      <c r="A15" s="239" t="s">
        <v>1</v>
      </c>
      <c r="B15" s="239" t="s">
        <v>701</v>
      </c>
      <c r="C15" s="240">
        <v>16</v>
      </c>
      <c r="D15" s="240">
        <v>3914</v>
      </c>
      <c r="E15" s="240">
        <v>3392</v>
      </c>
      <c r="F15" s="240">
        <v>23</v>
      </c>
      <c r="G15" s="240">
        <v>3910</v>
      </c>
      <c r="H15" s="240">
        <v>3212</v>
      </c>
      <c r="I15" s="240">
        <v>2</v>
      </c>
      <c r="J15" s="240">
        <v>140</v>
      </c>
      <c r="K15" s="240">
        <v>22</v>
      </c>
      <c r="L15" s="240">
        <v>41</v>
      </c>
      <c r="M15" s="240">
        <v>7964</v>
      </c>
      <c r="N15" s="240">
        <v>6626</v>
      </c>
    </row>
    <row r="16" spans="1:14" ht="15">
      <c r="A16" s="239" t="s">
        <v>1</v>
      </c>
      <c r="B16" s="239" t="s">
        <v>702</v>
      </c>
      <c r="C16" s="240">
        <v>54</v>
      </c>
      <c r="D16" s="240">
        <v>11026</v>
      </c>
      <c r="E16" s="240">
        <v>11565</v>
      </c>
      <c r="F16" s="240">
        <v>62</v>
      </c>
      <c r="G16" s="240">
        <v>12005</v>
      </c>
      <c r="H16" s="240">
        <v>10934</v>
      </c>
      <c r="I16" s="240">
        <v>4</v>
      </c>
      <c r="J16" s="240">
        <v>506</v>
      </c>
      <c r="K16" s="240">
        <v>420</v>
      </c>
      <c r="L16" s="240">
        <v>120</v>
      </c>
      <c r="M16" s="240">
        <v>23537</v>
      </c>
      <c r="N16" s="240">
        <v>22919</v>
      </c>
    </row>
    <row r="17" spans="1:14" ht="15">
      <c r="A17" s="239" t="s">
        <v>1</v>
      </c>
      <c r="B17" s="239" t="s">
        <v>703</v>
      </c>
      <c r="C17" s="240">
        <v>17</v>
      </c>
      <c r="D17" s="240">
        <v>3050</v>
      </c>
      <c r="E17" s="240">
        <v>2550</v>
      </c>
      <c r="F17" s="240">
        <v>21</v>
      </c>
      <c r="G17" s="240">
        <v>3400</v>
      </c>
      <c r="H17" s="240">
        <v>2556</v>
      </c>
      <c r="I17" s="240">
        <v>4</v>
      </c>
      <c r="J17" s="240">
        <v>835</v>
      </c>
      <c r="K17" s="240">
        <v>783</v>
      </c>
      <c r="L17" s="240">
        <v>42</v>
      </c>
      <c r="M17" s="240">
        <v>7285</v>
      </c>
      <c r="N17" s="240">
        <v>5889</v>
      </c>
    </row>
    <row r="18" spans="1:14" ht="15">
      <c r="A18" s="239" t="s">
        <v>1</v>
      </c>
      <c r="B18" s="239" t="s">
        <v>704</v>
      </c>
      <c r="C18" s="240">
        <v>55</v>
      </c>
      <c r="D18" s="240">
        <v>9657</v>
      </c>
      <c r="E18" s="240">
        <v>5845</v>
      </c>
      <c r="F18" s="240">
        <v>114</v>
      </c>
      <c r="G18" s="240">
        <v>16219</v>
      </c>
      <c r="H18" s="240">
        <v>10831</v>
      </c>
      <c r="I18" s="240">
        <v>3</v>
      </c>
      <c r="J18" s="240">
        <v>395</v>
      </c>
      <c r="K18" s="240">
        <v>395</v>
      </c>
      <c r="L18" s="240">
        <v>172</v>
      </c>
      <c r="M18" s="240">
        <v>26271</v>
      </c>
      <c r="N18" s="240">
        <v>17071</v>
      </c>
    </row>
    <row r="19" spans="1:14" ht="15">
      <c r="A19" s="239" t="s">
        <v>1</v>
      </c>
      <c r="B19" s="239" t="s">
        <v>705</v>
      </c>
      <c r="C19" s="240">
        <v>30</v>
      </c>
      <c r="D19" s="240">
        <v>8797</v>
      </c>
      <c r="E19" s="240">
        <v>7273</v>
      </c>
      <c r="F19" s="240">
        <v>51</v>
      </c>
      <c r="G19" s="240">
        <v>11324</v>
      </c>
      <c r="H19" s="240">
        <v>7886</v>
      </c>
      <c r="I19" s="240">
        <v>0</v>
      </c>
      <c r="J19" s="240">
        <v>0</v>
      </c>
      <c r="K19" s="240">
        <v>0</v>
      </c>
      <c r="L19" s="240">
        <v>81</v>
      </c>
      <c r="M19" s="240">
        <v>20121</v>
      </c>
      <c r="N19" s="240">
        <v>15159</v>
      </c>
    </row>
    <row r="20" spans="1:14" ht="15">
      <c r="A20" s="239" t="s">
        <v>2</v>
      </c>
      <c r="B20" s="239" t="s">
        <v>706</v>
      </c>
      <c r="C20" s="240">
        <v>2</v>
      </c>
      <c r="D20" s="240">
        <v>95</v>
      </c>
      <c r="E20" s="240">
        <v>85</v>
      </c>
      <c r="F20" s="240">
        <v>3</v>
      </c>
      <c r="G20" s="240">
        <v>115</v>
      </c>
      <c r="H20" s="240">
        <v>134</v>
      </c>
      <c r="I20" s="240">
        <v>0</v>
      </c>
      <c r="J20" s="240">
        <v>0</v>
      </c>
      <c r="K20" s="240">
        <v>0</v>
      </c>
      <c r="L20" s="240">
        <v>5</v>
      </c>
      <c r="M20" s="240">
        <v>210</v>
      </c>
      <c r="N20" s="240">
        <v>219</v>
      </c>
    </row>
    <row r="21" spans="1:14" ht="15">
      <c r="A21" s="239" t="s">
        <v>2</v>
      </c>
      <c r="B21" s="239" t="s">
        <v>707</v>
      </c>
      <c r="C21" s="240">
        <v>7</v>
      </c>
      <c r="D21" s="240">
        <v>370</v>
      </c>
      <c r="E21" s="240">
        <v>303</v>
      </c>
      <c r="F21" s="240">
        <v>5</v>
      </c>
      <c r="G21" s="240">
        <v>400</v>
      </c>
      <c r="H21" s="240">
        <v>379</v>
      </c>
      <c r="I21" s="240">
        <v>0</v>
      </c>
      <c r="J21" s="240">
        <v>0</v>
      </c>
      <c r="K21" s="240">
        <v>0</v>
      </c>
      <c r="L21" s="240">
        <v>12</v>
      </c>
      <c r="M21" s="240">
        <v>770</v>
      </c>
      <c r="N21" s="240">
        <v>682</v>
      </c>
    </row>
    <row r="22" spans="1:14" ht="15">
      <c r="A22" s="239" t="s">
        <v>2</v>
      </c>
      <c r="B22" s="239" t="s">
        <v>708</v>
      </c>
      <c r="C22" s="240">
        <v>1</v>
      </c>
      <c r="D22" s="240">
        <v>72</v>
      </c>
      <c r="E22" s="240">
        <v>88</v>
      </c>
      <c r="F22" s="240">
        <v>2</v>
      </c>
      <c r="G22" s="240">
        <v>72</v>
      </c>
      <c r="H22" s="240">
        <v>91</v>
      </c>
      <c r="I22" s="240">
        <v>0</v>
      </c>
      <c r="J22" s="240">
        <v>0</v>
      </c>
      <c r="K22" s="240">
        <v>0</v>
      </c>
      <c r="L22" s="240">
        <v>3</v>
      </c>
      <c r="M22" s="240">
        <v>144</v>
      </c>
      <c r="N22" s="240">
        <v>179</v>
      </c>
    </row>
    <row r="23" spans="1:14" ht="15">
      <c r="A23" s="239" t="s">
        <v>2</v>
      </c>
      <c r="B23" s="239" t="s">
        <v>709</v>
      </c>
      <c r="C23" s="240">
        <v>0</v>
      </c>
      <c r="D23" s="240">
        <v>0</v>
      </c>
      <c r="E23" s="240">
        <v>0</v>
      </c>
      <c r="F23" s="240">
        <v>1</v>
      </c>
      <c r="G23" s="240">
        <v>130</v>
      </c>
      <c r="H23" s="240">
        <v>130</v>
      </c>
      <c r="I23" s="240">
        <v>0</v>
      </c>
      <c r="J23" s="240">
        <v>0</v>
      </c>
      <c r="K23" s="240">
        <v>0</v>
      </c>
      <c r="L23" s="240">
        <v>1</v>
      </c>
      <c r="M23" s="240">
        <v>130</v>
      </c>
      <c r="N23" s="240">
        <v>130</v>
      </c>
    </row>
    <row r="24" spans="1:14" ht="15">
      <c r="A24" s="239" t="s">
        <v>2</v>
      </c>
      <c r="B24" s="239" t="s">
        <v>710</v>
      </c>
      <c r="C24" s="240">
        <v>18</v>
      </c>
      <c r="D24" s="240">
        <v>2040</v>
      </c>
      <c r="E24" s="240">
        <v>1668</v>
      </c>
      <c r="F24" s="240">
        <v>12</v>
      </c>
      <c r="G24" s="240">
        <v>951</v>
      </c>
      <c r="H24" s="240">
        <v>934</v>
      </c>
      <c r="I24" s="240">
        <v>1</v>
      </c>
      <c r="J24" s="240">
        <v>60</v>
      </c>
      <c r="K24" s="240">
        <v>56</v>
      </c>
      <c r="L24" s="240">
        <v>31</v>
      </c>
      <c r="M24" s="240">
        <v>3051</v>
      </c>
      <c r="N24" s="240">
        <v>2658</v>
      </c>
    </row>
    <row r="25" spans="1:14" ht="15">
      <c r="A25" s="239" t="s">
        <v>2</v>
      </c>
      <c r="B25" s="239" t="s">
        <v>711</v>
      </c>
      <c r="C25" s="240">
        <v>1</v>
      </c>
      <c r="D25" s="240">
        <v>40</v>
      </c>
      <c r="E25" s="240">
        <v>40</v>
      </c>
      <c r="F25" s="240">
        <v>1</v>
      </c>
      <c r="G25" s="240">
        <v>30</v>
      </c>
      <c r="H25" s="240">
        <v>30</v>
      </c>
      <c r="I25" s="240">
        <v>0</v>
      </c>
      <c r="J25" s="240">
        <v>0</v>
      </c>
      <c r="K25" s="240">
        <v>0</v>
      </c>
      <c r="L25" s="240">
        <v>2</v>
      </c>
      <c r="M25" s="240">
        <v>70</v>
      </c>
      <c r="N25" s="240">
        <v>70</v>
      </c>
    </row>
    <row r="26" spans="1:14" ht="15">
      <c r="A26" s="239" t="s">
        <v>2</v>
      </c>
      <c r="B26" s="239" t="s">
        <v>712</v>
      </c>
      <c r="C26" s="240">
        <v>2</v>
      </c>
      <c r="D26" s="240">
        <v>50</v>
      </c>
      <c r="E26" s="240">
        <v>35</v>
      </c>
      <c r="F26" s="240">
        <v>2</v>
      </c>
      <c r="G26" s="240">
        <v>23</v>
      </c>
      <c r="H26" s="240">
        <v>11</v>
      </c>
      <c r="I26" s="240">
        <v>0</v>
      </c>
      <c r="J26" s="240">
        <v>0</v>
      </c>
      <c r="K26" s="240">
        <v>0</v>
      </c>
      <c r="L26" s="240">
        <v>4</v>
      </c>
      <c r="M26" s="240">
        <v>73</v>
      </c>
      <c r="N26" s="240">
        <v>46</v>
      </c>
    </row>
    <row r="27" spans="1:14" ht="15">
      <c r="A27" s="239" t="s">
        <v>2</v>
      </c>
      <c r="B27" s="239" t="s">
        <v>713</v>
      </c>
      <c r="C27" s="240">
        <v>4</v>
      </c>
      <c r="D27" s="240">
        <v>336</v>
      </c>
      <c r="E27" s="240">
        <v>331</v>
      </c>
      <c r="F27" s="240">
        <v>5</v>
      </c>
      <c r="G27" s="240">
        <v>350</v>
      </c>
      <c r="H27" s="240">
        <v>275</v>
      </c>
      <c r="I27" s="240">
        <v>0</v>
      </c>
      <c r="J27" s="240">
        <v>0</v>
      </c>
      <c r="K27" s="240">
        <v>0</v>
      </c>
      <c r="L27" s="240">
        <v>9</v>
      </c>
      <c r="M27" s="240">
        <v>686</v>
      </c>
      <c r="N27" s="240">
        <v>606</v>
      </c>
    </row>
    <row r="28" spans="1:14" ht="15">
      <c r="A28" s="239" t="s">
        <v>2</v>
      </c>
      <c r="B28" s="239" t="s">
        <v>714</v>
      </c>
      <c r="C28" s="240">
        <v>1</v>
      </c>
      <c r="D28" s="240">
        <v>20</v>
      </c>
      <c r="E28" s="240">
        <v>20</v>
      </c>
      <c r="F28" s="240">
        <v>1</v>
      </c>
      <c r="G28" s="240">
        <v>10</v>
      </c>
      <c r="H28" s="240">
        <v>10</v>
      </c>
      <c r="I28" s="240">
        <v>0</v>
      </c>
      <c r="J28" s="240">
        <v>0</v>
      </c>
      <c r="K28" s="240">
        <v>0</v>
      </c>
      <c r="L28" s="240">
        <v>2</v>
      </c>
      <c r="M28" s="240">
        <v>30</v>
      </c>
      <c r="N28" s="240">
        <v>30</v>
      </c>
    </row>
    <row r="29" spans="1:14" ht="30">
      <c r="A29" s="239" t="s">
        <v>2</v>
      </c>
      <c r="B29" s="239" t="s">
        <v>715</v>
      </c>
      <c r="C29" s="240">
        <v>1</v>
      </c>
      <c r="D29" s="240">
        <v>25</v>
      </c>
      <c r="E29" s="240">
        <v>12</v>
      </c>
      <c r="F29" s="240">
        <v>1</v>
      </c>
      <c r="G29" s="240">
        <v>20</v>
      </c>
      <c r="H29" s="240">
        <v>10</v>
      </c>
      <c r="I29" s="240">
        <v>0</v>
      </c>
      <c r="J29" s="240">
        <v>0</v>
      </c>
      <c r="K29" s="240">
        <v>0</v>
      </c>
      <c r="L29" s="240">
        <v>2</v>
      </c>
      <c r="M29" s="240">
        <v>45</v>
      </c>
      <c r="N29" s="240">
        <v>22</v>
      </c>
    </row>
    <row r="30" spans="1:14" ht="15">
      <c r="A30" s="239" t="s">
        <v>3</v>
      </c>
      <c r="B30" s="239" t="s">
        <v>716</v>
      </c>
      <c r="C30" s="240">
        <v>5</v>
      </c>
      <c r="D30" s="240">
        <v>316</v>
      </c>
      <c r="E30" s="240">
        <v>300</v>
      </c>
      <c r="F30" s="240">
        <v>13</v>
      </c>
      <c r="G30" s="240">
        <v>592</v>
      </c>
      <c r="H30" s="240">
        <v>401</v>
      </c>
      <c r="I30" s="240">
        <v>0</v>
      </c>
      <c r="J30" s="240">
        <v>0</v>
      </c>
      <c r="K30" s="240">
        <v>0</v>
      </c>
      <c r="L30" s="240">
        <v>18</v>
      </c>
      <c r="M30" s="240">
        <v>908</v>
      </c>
      <c r="N30" s="240">
        <v>701</v>
      </c>
    </row>
    <row r="31" spans="1:14" ht="15">
      <c r="A31" s="239" t="s">
        <v>3</v>
      </c>
      <c r="B31" s="239" t="s">
        <v>717</v>
      </c>
      <c r="C31" s="240">
        <v>2</v>
      </c>
      <c r="D31" s="240">
        <v>80</v>
      </c>
      <c r="E31" s="240">
        <v>30</v>
      </c>
      <c r="F31" s="240">
        <v>3</v>
      </c>
      <c r="G31" s="240">
        <v>105</v>
      </c>
      <c r="H31" s="240">
        <v>99</v>
      </c>
      <c r="I31" s="240">
        <v>0</v>
      </c>
      <c r="J31" s="240">
        <v>0</v>
      </c>
      <c r="K31" s="240">
        <v>0</v>
      </c>
      <c r="L31" s="240">
        <v>5</v>
      </c>
      <c r="M31" s="240">
        <v>185</v>
      </c>
      <c r="N31" s="240">
        <v>129</v>
      </c>
    </row>
    <row r="32" spans="1:14" ht="15">
      <c r="A32" s="239" t="s">
        <v>3</v>
      </c>
      <c r="B32" s="239" t="s">
        <v>718</v>
      </c>
      <c r="C32" s="240">
        <v>21</v>
      </c>
      <c r="D32" s="240">
        <v>2969</v>
      </c>
      <c r="E32" s="240">
        <v>2494</v>
      </c>
      <c r="F32" s="240">
        <v>19</v>
      </c>
      <c r="G32" s="240">
        <v>1462</v>
      </c>
      <c r="H32" s="240">
        <v>1029</v>
      </c>
      <c r="I32" s="240">
        <v>0</v>
      </c>
      <c r="J32" s="240">
        <v>0</v>
      </c>
      <c r="K32" s="240">
        <v>0</v>
      </c>
      <c r="L32" s="240">
        <v>40</v>
      </c>
      <c r="M32" s="240">
        <v>4431</v>
      </c>
      <c r="N32" s="240">
        <v>3523</v>
      </c>
    </row>
    <row r="33" spans="1:14" ht="15">
      <c r="A33" s="239" t="s">
        <v>3</v>
      </c>
      <c r="B33" s="239" t="s">
        <v>719</v>
      </c>
      <c r="C33" s="240">
        <v>0</v>
      </c>
      <c r="D33" s="240">
        <v>0</v>
      </c>
      <c r="E33" s="240">
        <v>0</v>
      </c>
      <c r="F33" s="240">
        <v>2</v>
      </c>
      <c r="G33" s="240">
        <v>180</v>
      </c>
      <c r="H33" s="240">
        <v>140</v>
      </c>
      <c r="I33" s="240">
        <v>0</v>
      </c>
      <c r="J33" s="240">
        <v>0</v>
      </c>
      <c r="K33" s="240">
        <v>0</v>
      </c>
      <c r="L33" s="240">
        <v>2</v>
      </c>
      <c r="M33" s="240">
        <v>180</v>
      </c>
      <c r="N33" s="240">
        <v>140</v>
      </c>
    </row>
    <row r="34" spans="1:14" ht="15">
      <c r="A34" s="239" t="s">
        <v>3</v>
      </c>
      <c r="B34" s="239" t="s">
        <v>720</v>
      </c>
      <c r="C34" s="240">
        <v>1</v>
      </c>
      <c r="D34" s="240">
        <v>40</v>
      </c>
      <c r="E34" s="240">
        <v>0</v>
      </c>
      <c r="F34" s="240">
        <v>2</v>
      </c>
      <c r="G34" s="240">
        <v>140</v>
      </c>
      <c r="H34" s="240">
        <v>140</v>
      </c>
      <c r="I34" s="240">
        <v>0</v>
      </c>
      <c r="J34" s="240">
        <v>0</v>
      </c>
      <c r="K34" s="240">
        <v>0</v>
      </c>
      <c r="L34" s="240">
        <v>3</v>
      </c>
      <c r="M34" s="240">
        <v>180</v>
      </c>
      <c r="N34" s="240">
        <v>140</v>
      </c>
    </row>
    <row r="35" spans="1:14" ht="15">
      <c r="A35" s="239" t="s">
        <v>3</v>
      </c>
      <c r="B35" s="239" t="s">
        <v>721</v>
      </c>
      <c r="C35" s="240">
        <v>2</v>
      </c>
      <c r="D35" s="240">
        <v>85</v>
      </c>
      <c r="E35" s="240">
        <v>72</v>
      </c>
      <c r="F35" s="240">
        <v>11</v>
      </c>
      <c r="G35" s="240">
        <v>471</v>
      </c>
      <c r="H35" s="240">
        <v>423</v>
      </c>
      <c r="I35" s="240">
        <v>0</v>
      </c>
      <c r="J35" s="240">
        <v>0</v>
      </c>
      <c r="K35" s="240">
        <v>0</v>
      </c>
      <c r="L35" s="240">
        <v>13</v>
      </c>
      <c r="M35" s="240">
        <v>556</v>
      </c>
      <c r="N35" s="240">
        <v>495</v>
      </c>
    </row>
    <row r="36" spans="1:14" ht="15">
      <c r="A36" s="239" t="s">
        <v>3</v>
      </c>
      <c r="B36" s="239" t="s">
        <v>722</v>
      </c>
      <c r="C36" s="240">
        <v>3</v>
      </c>
      <c r="D36" s="240">
        <v>130</v>
      </c>
      <c r="E36" s="240">
        <v>72</v>
      </c>
      <c r="F36" s="240">
        <v>3</v>
      </c>
      <c r="G36" s="240">
        <v>165</v>
      </c>
      <c r="H36" s="240">
        <v>127</v>
      </c>
      <c r="I36" s="240">
        <v>0</v>
      </c>
      <c r="J36" s="240">
        <v>0</v>
      </c>
      <c r="K36" s="240">
        <v>0</v>
      </c>
      <c r="L36" s="240">
        <v>6</v>
      </c>
      <c r="M36" s="240">
        <v>295</v>
      </c>
      <c r="N36" s="240">
        <v>199</v>
      </c>
    </row>
    <row r="37" spans="1:14" ht="15">
      <c r="A37" s="239" t="s">
        <v>3</v>
      </c>
      <c r="B37" s="239" t="s">
        <v>723</v>
      </c>
      <c r="C37" s="240">
        <v>16</v>
      </c>
      <c r="D37" s="240">
        <v>1701</v>
      </c>
      <c r="E37" s="240">
        <v>1666</v>
      </c>
      <c r="F37" s="240">
        <v>20</v>
      </c>
      <c r="G37" s="240">
        <v>1860</v>
      </c>
      <c r="H37" s="240">
        <v>1669</v>
      </c>
      <c r="I37" s="240">
        <v>1</v>
      </c>
      <c r="J37" s="240">
        <v>153</v>
      </c>
      <c r="K37" s="240">
        <v>153</v>
      </c>
      <c r="L37" s="240">
        <v>37</v>
      </c>
      <c r="M37" s="240">
        <v>3714</v>
      </c>
      <c r="N37" s="240">
        <v>3488</v>
      </c>
    </row>
    <row r="38" spans="1:14" ht="15">
      <c r="A38" s="239" t="s">
        <v>3</v>
      </c>
      <c r="B38" s="239" t="s">
        <v>724</v>
      </c>
      <c r="C38" s="240">
        <v>1</v>
      </c>
      <c r="D38" s="240">
        <v>25</v>
      </c>
      <c r="E38" s="240">
        <v>25</v>
      </c>
      <c r="F38" s="240">
        <v>1</v>
      </c>
      <c r="G38" s="240">
        <v>25</v>
      </c>
      <c r="H38" s="240">
        <v>25</v>
      </c>
      <c r="I38" s="240">
        <v>0</v>
      </c>
      <c r="J38" s="240">
        <v>0</v>
      </c>
      <c r="K38" s="240">
        <v>0</v>
      </c>
      <c r="L38" s="240">
        <v>2</v>
      </c>
      <c r="M38" s="240">
        <v>50</v>
      </c>
      <c r="N38" s="240">
        <v>50</v>
      </c>
    </row>
    <row r="39" spans="1:14" ht="15">
      <c r="A39" s="239" t="s">
        <v>3</v>
      </c>
      <c r="B39" s="239" t="s">
        <v>725</v>
      </c>
      <c r="C39" s="240">
        <v>5</v>
      </c>
      <c r="D39" s="240">
        <v>162</v>
      </c>
      <c r="E39" s="240">
        <v>122</v>
      </c>
      <c r="F39" s="240">
        <v>5</v>
      </c>
      <c r="G39" s="240">
        <v>217</v>
      </c>
      <c r="H39" s="240">
        <v>169</v>
      </c>
      <c r="I39" s="240">
        <v>0</v>
      </c>
      <c r="J39" s="240">
        <v>0</v>
      </c>
      <c r="K39" s="240">
        <v>0</v>
      </c>
      <c r="L39" s="240">
        <v>10</v>
      </c>
      <c r="M39" s="240">
        <v>379</v>
      </c>
      <c r="N39" s="240">
        <v>291</v>
      </c>
    </row>
    <row r="40" spans="1:14" ht="15">
      <c r="A40" s="239" t="s">
        <v>3</v>
      </c>
      <c r="B40" s="239" t="s">
        <v>726</v>
      </c>
      <c r="C40" s="240">
        <v>5</v>
      </c>
      <c r="D40" s="240">
        <v>213</v>
      </c>
      <c r="E40" s="240">
        <v>174</v>
      </c>
      <c r="F40" s="240">
        <v>10</v>
      </c>
      <c r="G40" s="240">
        <v>614</v>
      </c>
      <c r="H40" s="240">
        <v>506</v>
      </c>
      <c r="I40" s="240">
        <v>1</v>
      </c>
      <c r="J40" s="240">
        <v>50</v>
      </c>
      <c r="K40" s="240">
        <v>10</v>
      </c>
      <c r="L40" s="240">
        <v>16</v>
      </c>
      <c r="M40" s="240">
        <v>877</v>
      </c>
      <c r="N40" s="240">
        <v>690</v>
      </c>
    </row>
    <row r="41" spans="1:14" ht="15">
      <c r="A41" s="239" t="s">
        <v>3</v>
      </c>
      <c r="B41" s="239" t="s">
        <v>727</v>
      </c>
      <c r="C41" s="240">
        <v>1</v>
      </c>
      <c r="D41" s="240">
        <v>25</v>
      </c>
      <c r="E41" s="240">
        <v>14</v>
      </c>
      <c r="F41" s="240">
        <v>1</v>
      </c>
      <c r="G41" s="240">
        <v>20</v>
      </c>
      <c r="H41" s="240">
        <v>13</v>
      </c>
      <c r="I41" s="240">
        <v>1</v>
      </c>
      <c r="J41" s="240">
        <v>20</v>
      </c>
      <c r="K41" s="240">
        <v>15</v>
      </c>
      <c r="L41" s="240">
        <v>3</v>
      </c>
      <c r="M41" s="240">
        <v>65</v>
      </c>
      <c r="N41" s="240">
        <v>42</v>
      </c>
    </row>
    <row r="42" spans="1:14" ht="15">
      <c r="A42" s="239" t="s">
        <v>3</v>
      </c>
      <c r="B42" s="239" t="s">
        <v>728</v>
      </c>
      <c r="C42" s="240">
        <v>24</v>
      </c>
      <c r="D42" s="240">
        <v>1871</v>
      </c>
      <c r="E42" s="240">
        <v>1581</v>
      </c>
      <c r="F42" s="240">
        <v>26</v>
      </c>
      <c r="G42" s="240">
        <v>1846</v>
      </c>
      <c r="H42" s="240">
        <v>1707</v>
      </c>
      <c r="I42" s="240">
        <v>1</v>
      </c>
      <c r="J42" s="240">
        <v>34</v>
      </c>
      <c r="K42" s="240">
        <v>0</v>
      </c>
      <c r="L42" s="240">
        <v>51</v>
      </c>
      <c r="M42" s="240">
        <v>3751</v>
      </c>
      <c r="N42" s="240">
        <v>3288</v>
      </c>
    </row>
    <row r="43" spans="1:14" ht="15">
      <c r="A43" s="239" t="s">
        <v>3</v>
      </c>
      <c r="B43" s="239" t="s">
        <v>729</v>
      </c>
      <c r="C43" s="240">
        <v>62</v>
      </c>
      <c r="D43" s="240">
        <v>9046</v>
      </c>
      <c r="E43" s="240">
        <v>7017</v>
      </c>
      <c r="F43" s="240">
        <v>65</v>
      </c>
      <c r="G43" s="240">
        <v>5096</v>
      </c>
      <c r="H43" s="240">
        <v>4433</v>
      </c>
      <c r="I43" s="240">
        <v>2</v>
      </c>
      <c r="J43" s="240">
        <v>130</v>
      </c>
      <c r="K43" s="240">
        <v>130</v>
      </c>
      <c r="L43" s="240">
        <v>129</v>
      </c>
      <c r="M43" s="240">
        <v>14272</v>
      </c>
      <c r="N43" s="240">
        <v>11580</v>
      </c>
    </row>
    <row r="44" spans="1:14" ht="30">
      <c r="A44" s="239" t="s">
        <v>3</v>
      </c>
      <c r="B44" s="239" t="s">
        <v>730</v>
      </c>
      <c r="C44" s="240">
        <v>4</v>
      </c>
      <c r="D44" s="240">
        <v>246</v>
      </c>
      <c r="E44" s="240">
        <v>246</v>
      </c>
      <c r="F44" s="240">
        <v>11</v>
      </c>
      <c r="G44" s="240">
        <v>814</v>
      </c>
      <c r="H44" s="240">
        <v>814</v>
      </c>
      <c r="I44" s="240">
        <v>0</v>
      </c>
      <c r="J44" s="240">
        <v>0</v>
      </c>
      <c r="K44" s="240">
        <v>0</v>
      </c>
      <c r="L44" s="240">
        <v>15</v>
      </c>
      <c r="M44" s="240">
        <v>1060</v>
      </c>
      <c r="N44" s="240">
        <v>1060</v>
      </c>
    </row>
    <row r="45" spans="1:14" ht="15">
      <c r="A45" s="239" t="s">
        <v>3</v>
      </c>
      <c r="B45" s="239" t="s">
        <v>731</v>
      </c>
      <c r="C45" s="240">
        <v>2</v>
      </c>
      <c r="D45" s="240">
        <v>127</v>
      </c>
      <c r="E45" s="240">
        <v>127</v>
      </c>
      <c r="F45" s="240">
        <v>3</v>
      </c>
      <c r="G45" s="240">
        <v>194</v>
      </c>
      <c r="H45" s="240">
        <v>194</v>
      </c>
      <c r="I45" s="240">
        <v>0</v>
      </c>
      <c r="J45" s="240">
        <v>0</v>
      </c>
      <c r="K45" s="240">
        <v>0</v>
      </c>
      <c r="L45" s="240">
        <v>5</v>
      </c>
      <c r="M45" s="240">
        <v>321</v>
      </c>
      <c r="N45" s="240">
        <v>321</v>
      </c>
    </row>
    <row r="46" spans="1:14" ht="15">
      <c r="A46" s="239" t="s">
        <v>3</v>
      </c>
      <c r="B46" s="239" t="s">
        <v>732</v>
      </c>
      <c r="C46" s="240">
        <v>1</v>
      </c>
      <c r="D46" s="240">
        <v>30</v>
      </c>
      <c r="E46" s="240">
        <v>26</v>
      </c>
      <c r="F46" s="240">
        <v>4</v>
      </c>
      <c r="G46" s="240">
        <v>230</v>
      </c>
      <c r="H46" s="240">
        <v>212</v>
      </c>
      <c r="I46" s="240">
        <v>0</v>
      </c>
      <c r="J46" s="240">
        <v>0</v>
      </c>
      <c r="K46" s="240">
        <v>0</v>
      </c>
      <c r="L46" s="240">
        <v>5</v>
      </c>
      <c r="M46" s="240">
        <v>260</v>
      </c>
      <c r="N46" s="240">
        <v>238</v>
      </c>
    </row>
    <row r="47" spans="1:14" ht="15">
      <c r="A47" s="239" t="s">
        <v>3</v>
      </c>
      <c r="B47" s="239" t="s">
        <v>733</v>
      </c>
      <c r="C47" s="240">
        <v>9</v>
      </c>
      <c r="D47" s="240">
        <v>762</v>
      </c>
      <c r="E47" s="240">
        <v>689</v>
      </c>
      <c r="F47" s="240">
        <v>8</v>
      </c>
      <c r="G47" s="240">
        <v>547</v>
      </c>
      <c r="H47" s="240">
        <v>376</v>
      </c>
      <c r="I47" s="240">
        <v>0</v>
      </c>
      <c r="J47" s="240">
        <v>0</v>
      </c>
      <c r="K47" s="240">
        <v>0</v>
      </c>
      <c r="L47" s="240">
        <v>17</v>
      </c>
      <c r="M47" s="240">
        <v>1309</v>
      </c>
      <c r="N47" s="240">
        <v>1065</v>
      </c>
    </row>
    <row r="48" spans="1:14" ht="15">
      <c r="A48" s="239" t="s">
        <v>3</v>
      </c>
      <c r="B48" s="239" t="s">
        <v>734</v>
      </c>
      <c r="C48" s="240">
        <v>10</v>
      </c>
      <c r="D48" s="240">
        <v>310</v>
      </c>
      <c r="E48" s="240">
        <v>279</v>
      </c>
      <c r="F48" s="240">
        <v>19</v>
      </c>
      <c r="G48" s="240">
        <v>980</v>
      </c>
      <c r="H48" s="240">
        <v>889</v>
      </c>
      <c r="I48" s="240">
        <v>1</v>
      </c>
      <c r="J48" s="240">
        <v>40</v>
      </c>
      <c r="K48" s="240">
        <v>15</v>
      </c>
      <c r="L48" s="240">
        <v>30</v>
      </c>
      <c r="M48" s="240">
        <v>1330</v>
      </c>
      <c r="N48" s="240">
        <v>1183</v>
      </c>
    </row>
    <row r="49" spans="1:14" ht="15">
      <c r="A49" s="239" t="s">
        <v>3</v>
      </c>
      <c r="B49" s="239" t="s">
        <v>735</v>
      </c>
      <c r="C49" s="240">
        <v>2</v>
      </c>
      <c r="D49" s="240">
        <v>100</v>
      </c>
      <c r="E49" s="240">
        <v>95</v>
      </c>
      <c r="F49" s="240">
        <v>3</v>
      </c>
      <c r="G49" s="240">
        <v>260</v>
      </c>
      <c r="H49" s="240">
        <v>192</v>
      </c>
      <c r="I49" s="240">
        <v>0</v>
      </c>
      <c r="J49" s="240">
        <v>0</v>
      </c>
      <c r="K49" s="240">
        <v>0</v>
      </c>
      <c r="L49" s="240">
        <v>5</v>
      </c>
      <c r="M49" s="240">
        <v>360</v>
      </c>
      <c r="N49" s="240">
        <v>287</v>
      </c>
    </row>
    <row r="50" spans="1:14" ht="15">
      <c r="A50" s="239" t="s">
        <v>3</v>
      </c>
      <c r="B50" s="239" t="s">
        <v>736</v>
      </c>
      <c r="C50" s="240">
        <v>8</v>
      </c>
      <c r="D50" s="240">
        <v>473</v>
      </c>
      <c r="E50" s="240">
        <v>258</v>
      </c>
      <c r="F50" s="240">
        <v>16</v>
      </c>
      <c r="G50" s="240">
        <v>816</v>
      </c>
      <c r="H50" s="240">
        <v>696</v>
      </c>
      <c r="I50" s="240">
        <v>0</v>
      </c>
      <c r="J50" s="240">
        <v>0</v>
      </c>
      <c r="K50" s="240">
        <v>0</v>
      </c>
      <c r="L50" s="240">
        <v>24</v>
      </c>
      <c r="M50" s="240">
        <v>1289</v>
      </c>
      <c r="N50" s="240">
        <v>954</v>
      </c>
    </row>
    <row r="51" spans="1:14" ht="15">
      <c r="A51" s="239" t="s">
        <v>3</v>
      </c>
      <c r="B51" s="239" t="s">
        <v>737</v>
      </c>
      <c r="C51" s="240">
        <v>3</v>
      </c>
      <c r="D51" s="240">
        <v>110</v>
      </c>
      <c r="E51" s="240">
        <v>50</v>
      </c>
      <c r="F51" s="240">
        <v>7</v>
      </c>
      <c r="G51" s="240">
        <v>296</v>
      </c>
      <c r="H51" s="240">
        <v>159</v>
      </c>
      <c r="I51" s="240">
        <v>0</v>
      </c>
      <c r="J51" s="240">
        <v>0</v>
      </c>
      <c r="K51" s="240">
        <v>0</v>
      </c>
      <c r="L51" s="240">
        <v>10</v>
      </c>
      <c r="M51" s="240">
        <v>406</v>
      </c>
      <c r="N51" s="240">
        <v>209</v>
      </c>
    </row>
    <row r="52" spans="1:14" ht="15">
      <c r="A52" s="239" t="s">
        <v>3</v>
      </c>
      <c r="B52" s="239" t="s">
        <v>738</v>
      </c>
      <c r="C52" s="240">
        <v>9</v>
      </c>
      <c r="D52" s="240">
        <v>240</v>
      </c>
      <c r="E52" s="240">
        <v>209</v>
      </c>
      <c r="F52" s="240">
        <v>21</v>
      </c>
      <c r="G52" s="240">
        <v>1054</v>
      </c>
      <c r="H52" s="240">
        <v>951</v>
      </c>
      <c r="I52" s="240">
        <v>0</v>
      </c>
      <c r="J52" s="240">
        <v>0</v>
      </c>
      <c r="K52" s="240">
        <v>0</v>
      </c>
      <c r="L52" s="240">
        <v>30</v>
      </c>
      <c r="M52" s="240">
        <v>1294</v>
      </c>
      <c r="N52" s="240">
        <v>1160</v>
      </c>
    </row>
    <row r="53" spans="1:14" ht="15">
      <c r="A53" s="239" t="s">
        <v>3</v>
      </c>
      <c r="B53" s="239" t="s">
        <v>739</v>
      </c>
      <c r="C53" s="240">
        <v>11</v>
      </c>
      <c r="D53" s="240">
        <v>1774</v>
      </c>
      <c r="E53" s="240">
        <v>1423</v>
      </c>
      <c r="F53" s="240">
        <v>19</v>
      </c>
      <c r="G53" s="240">
        <v>1813</v>
      </c>
      <c r="H53" s="240">
        <v>1659</v>
      </c>
      <c r="I53" s="240">
        <v>0</v>
      </c>
      <c r="J53" s="240">
        <v>0</v>
      </c>
      <c r="K53" s="240">
        <v>0</v>
      </c>
      <c r="L53" s="240">
        <v>30</v>
      </c>
      <c r="M53" s="240">
        <v>3587</v>
      </c>
      <c r="N53" s="240">
        <v>3082</v>
      </c>
    </row>
    <row r="54" spans="1:14" ht="15">
      <c r="A54" s="239" t="s">
        <v>3</v>
      </c>
      <c r="B54" s="239" t="s">
        <v>740</v>
      </c>
      <c r="C54" s="240">
        <v>4</v>
      </c>
      <c r="D54" s="240">
        <v>114</v>
      </c>
      <c r="E54" s="240">
        <v>73</v>
      </c>
      <c r="F54" s="240">
        <v>9</v>
      </c>
      <c r="G54" s="240">
        <v>803</v>
      </c>
      <c r="H54" s="240">
        <v>648</v>
      </c>
      <c r="I54" s="240">
        <v>0</v>
      </c>
      <c r="J54" s="240">
        <v>0</v>
      </c>
      <c r="K54" s="240">
        <v>0</v>
      </c>
      <c r="L54" s="240">
        <v>13</v>
      </c>
      <c r="M54" s="240">
        <v>917</v>
      </c>
      <c r="N54" s="240">
        <v>721</v>
      </c>
    </row>
    <row r="55" spans="1:14" ht="15">
      <c r="A55" s="239" t="s">
        <v>3</v>
      </c>
      <c r="B55" s="239" t="s">
        <v>741</v>
      </c>
      <c r="C55" s="240">
        <v>0</v>
      </c>
      <c r="D55" s="240">
        <v>0</v>
      </c>
      <c r="E55" s="240">
        <v>0</v>
      </c>
      <c r="F55" s="240">
        <v>1</v>
      </c>
      <c r="G55" s="240">
        <v>24</v>
      </c>
      <c r="H55" s="240">
        <v>24</v>
      </c>
      <c r="I55" s="240">
        <v>0</v>
      </c>
      <c r="J55" s="240">
        <v>0</v>
      </c>
      <c r="K55" s="240">
        <v>0</v>
      </c>
      <c r="L55" s="240">
        <v>1</v>
      </c>
      <c r="M55" s="240">
        <v>24</v>
      </c>
      <c r="N55" s="240">
        <v>24</v>
      </c>
    </row>
    <row r="56" spans="1:14" ht="15">
      <c r="A56" s="239" t="s">
        <v>4</v>
      </c>
      <c r="B56" s="239" t="s">
        <v>742</v>
      </c>
      <c r="C56" s="240">
        <v>1</v>
      </c>
      <c r="D56" s="240">
        <v>25</v>
      </c>
      <c r="E56" s="240">
        <v>24</v>
      </c>
      <c r="F56" s="240">
        <v>1</v>
      </c>
      <c r="G56" s="240">
        <v>60</v>
      </c>
      <c r="H56" s="240">
        <v>60</v>
      </c>
      <c r="I56" s="240">
        <v>0</v>
      </c>
      <c r="J56" s="240">
        <v>0</v>
      </c>
      <c r="K56" s="240">
        <v>0</v>
      </c>
      <c r="L56" s="240">
        <v>2</v>
      </c>
      <c r="M56" s="240">
        <v>85</v>
      </c>
      <c r="N56" s="240">
        <v>84</v>
      </c>
    </row>
    <row r="57" spans="1:14" ht="15">
      <c r="A57" s="239" t="s">
        <v>4</v>
      </c>
      <c r="B57" s="239" t="s">
        <v>743</v>
      </c>
      <c r="C57" s="240">
        <v>2</v>
      </c>
      <c r="D57" s="240">
        <v>210</v>
      </c>
      <c r="E57" s="240">
        <v>210</v>
      </c>
      <c r="F57" s="240">
        <v>2</v>
      </c>
      <c r="G57" s="240">
        <v>120</v>
      </c>
      <c r="H57" s="240">
        <v>50</v>
      </c>
      <c r="I57" s="240">
        <v>0</v>
      </c>
      <c r="J57" s="240">
        <v>0</v>
      </c>
      <c r="K57" s="240">
        <v>0</v>
      </c>
      <c r="L57" s="240">
        <v>4</v>
      </c>
      <c r="M57" s="240">
        <v>330</v>
      </c>
      <c r="N57" s="240">
        <v>260</v>
      </c>
    </row>
    <row r="58" spans="1:14" ht="15">
      <c r="A58" s="239" t="s">
        <v>4</v>
      </c>
      <c r="B58" s="239" t="s">
        <v>744</v>
      </c>
      <c r="C58" s="240">
        <v>2</v>
      </c>
      <c r="D58" s="240">
        <v>60</v>
      </c>
      <c r="E58" s="240">
        <v>12</v>
      </c>
      <c r="F58" s="240">
        <v>0</v>
      </c>
      <c r="G58" s="240">
        <v>0</v>
      </c>
      <c r="H58" s="240">
        <v>0</v>
      </c>
      <c r="I58" s="240">
        <v>0</v>
      </c>
      <c r="J58" s="240">
        <v>0</v>
      </c>
      <c r="K58" s="240">
        <v>0</v>
      </c>
      <c r="L58" s="240">
        <v>2</v>
      </c>
      <c r="M58" s="240">
        <v>60</v>
      </c>
      <c r="N58" s="240">
        <v>12</v>
      </c>
    </row>
    <row r="59" spans="1:14" ht="15">
      <c r="A59" s="239" t="s">
        <v>4</v>
      </c>
      <c r="B59" s="239" t="s">
        <v>745</v>
      </c>
      <c r="C59" s="240">
        <v>4</v>
      </c>
      <c r="D59" s="240">
        <v>213</v>
      </c>
      <c r="E59" s="240">
        <v>52</v>
      </c>
      <c r="F59" s="240">
        <v>4</v>
      </c>
      <c r="G59" s="240">
        <v>155</v>
      </c>
      <c r="H59" s="240">
        <v>36</v>
      </c>
      <c r="I59" s="240">
        <v>0</v>
      </c>
      <c r="J59" s="240">
        <v>0</v>
      </c>
      <c r="K59" s="240">
        <v>0</v>
      </c>
      <c r="L59" s="240">
        <v>8</v>
      </c>
      <c r="M59" s="240">
        <v>368</v>
      </c>
      <c r="N59" s="240">
        <v>88</v>
      </c>
    </row>
    <row r="60" spans="1:14" ht="15">
      <c r="A60" s="239" t="s">
        <v>4</v>
      </c>
      <c r="B60" s="239" t="s">
        <v>746</v>
      </c>
      <c r="C60" s="240">
        <v>26</v>
      </c>
      <c r="D60" s="240">
        <v>2780</v>
      </c>
      <c r="E60" s="240">
        <v>2546</v>
      </c>
      <c r="F60" s="240">
        <v>17</v>
      </c>
      <c r="G60" s="240">
        <v>1811</v>
      </c>
      <c r="H60" s="240">
        <v>1505</v>
      </c>
      <c r="I60" s="240">
        <v>0</v>
      </c>
      <c r="J60" s="240">
        <v>0</v>
      </c>
      <c r="K60" s="240">
        <v>0</v>
      </c>
      <c r="L60" s="240">
        <v>43</v>
      </c>
      <c r="M60" s="240">
        <v>4591</v>
      </c>
      <c r="N60" s="240">
        <v>4051</v>
      </c>
    </row>
    <row r="61" spans="1:14" ht="15">
      <c r="A61" s="239" t="s">
        <v>4</v>
      </c>
      <c r="B61" s="239" t="s">
        <v>747</v>
      </c>
      <c r="C61" s="240">
        <v>4</v>
      </c>
      <c r="D61" s="240">
        <v>300</v>
      </c>
      <c r="E61" s="240">
        <v>270</v>
      </c>
      <c r="F61" s="240">
        <v>5</v>
      </c>
      <c r="G61" s="240">
        <v>197</v>
      </c>
      <c r="H61" s="240">
        <v>34</v>
      </c>
      <c r="I61" s="240">
        <v>1</v>
      </c>
      <c r="J61" s="240">
        <v>70</v>
      </c>
      <c r="K61" s="240">
        <v>10</v>
      </c>
      <c r="L61" s="240">
        <v>10</v>
      </c>
      <c r="M61" s="240">
        <v>567</v>
      </c>
      <c r="N61" s="240">
        <v>314</v>
      </c>
    </row>
    <row r="62" spans="1:14" ht="15">
      <c r="A62" s="239" t="s">
        <v>4</v>
      </c>
      <c r="B62" s="239" t="s">
        <v>748</v>
      </c>
      <c r="C62" s="240">
        <v>2</v>
      </c>
      <c r="D62" s="240">
        <v>40</v>
      </c>
      <c r="E62" s="240">
        <v>22</v>
      </c>
      <c r="F62" s="240">
        <v>3</v>
      </c>
      <c r="G62" s="240">
        <v>93</v>
      </c>
      <c r="H62" s="240">
        <v>11</v>
      </c>
      <c r="I62" s="240">
        <v>0</v>
      </c>
      <c r="J62" s="240">
        <v>0</v>
      </c>
      <c r="K62" s="240">
        <v>0</v>
      </c>
      <c r="L62" s="240">
        <v>5</v>
      </c>
      <c r="M62" s="240">
        <v>133</v>
      </c>
      <c r="N62" s="240">
        <v>33</v>
      </c>
    </row>
    <row r="63" spans="1:14" ht="15">
      <c r="A63" s="239" t="s">
        <v>4</v>
      </c>
      <c r="B63" s="239" t="s">
        <v>749</v>
      </c>
      <c r="C63" s="240">
        <v>31</v>
      </c>
      <c r="D63" s="240">
        <v>2445</v>
      </c>
      <c r="E63" s="240">
        <v>1595</v>
      </c>
      <c r="F63" s="240">
        <v>30</v>
      </c>
      <c r="G63" s="240">
        <v>1976</v>
      </c>
      <c r="H63" s="240">
        <v>1233</v>
      </c>
      <c r="I63" s="240">
        <v>1</v>
      </c>
      <c r="J63" s="240">
        <v>5</v>
      </c>
      <c r="K63" s="240">
        <v>1</v>
      </c>
      <c r="L63" s="240">
        <v>62</v>
      </c>
      <c r="M63" s="240">
        <v>4426</v>
      </c>
      <c r="N63" s="240">
        <v>2829</v>
      </c>
    </row>
    <row r="64" spans="1:14" ht="15">
      <c r="A64" s="239" t="s">
        <v>4</v>
      </c>
      <c r="B64" s="239" t="s">
        <v>750</v>
      </c>
      <c r="C64" s="240">
        <v>20</v>
      </c>
      <c r="D64" s="240">
        <v>2261</v>
      </c>
      <c r="E64" s="240">
        <v>1999</v>
      </c>
      <c r="F64" s="240">
        <v>9</v>
      </c>
      <c r="G64" s="240">
        <v>1098</v>
      </c>
      <c r="H64" s="240">
        <v>944</v>
      </c>
      <c r="I64" s="240">
        <v>0</v>
      </c>
      <c r="J64" s="240">
        <v>0</v>
      </c>
      <c r="K64" s="240">
        <v>0</v>
      </c>
      <c r="L64" s="240">
        <v>29</v>
      </c>
      <c r="M64" s="240">
        <v>3359</v>
      </c>
      <c r="N64" s="240">
        <v>2943</v>
      </c>
    </row>
    <row r="65" spans="1:14" ht="15">
      <c r="A65" s="239" t="s">
        <v>4</v>
      </c>
      <c r="B65" s="239" t="s">
        <v>751</v>
      </c>
      <c r="C65" s="240">
        <v>3</v>
      </c>
      <c r="D65" s="240">
        <v>100</v>
      </c>
      <c r="E65" s="240">
        <v>104</v>
      </c>
      <c r="F65" s="240">
        <v>0</v>
      </c>
      <c r="G65" s="240">
        <v>0</v>
      </c>
      <c r="H65" s="240">
        <v>0</v>
      </c>
      <c r="I65" s="240">
        <v>0</v>
      </c>
      <c r="J65" s="240">
        <v>0</v>
      </c>
      <c r="K65" s="240">
        <v>0</v>
      </c>
      <c r="L65" s="240">
        <v>3</v>
      </c>
      <c r="M65" s="240">
        <v>100</v>
      </c>
      <c r="N65" s="240">
        <v>104</v>
      </c>
    </row>
    <row r="66" spans="1:14" ht="15">
      <c r="A66" s="239" t="s">
        <v>4</v>
      </c>
      <c r="B66" s="239" t="s">
        <v>752</v>
      </c>
      <c r="C66" s="240">
        <v>2</v>
      </c>
      <c r="D66" s="240">
        <v>110</v>
      </c>
      <c r="E66" s="240">
        <v>0</v>
      </c>
      <c r="F66" s="240">
        <v>1</v>
      </c>
      <c r="G66" s="240">
        <v>200</v>
      </c>
      <c r="H66" s="240">
        <v>130</v>
      </c>
      <c r="I66" s="240">
        <v>0</v>
      </c>
      <c r="J66" s="240">
        <v>0</v>
      </c>
      <c r="K66" s="240">
        <v>0</v>
      </c>
      <c r="L66" s="240">
        <v>3</v>
      </c>
      <c r="M66" s="240">
        <v>310</v>
      </c>
      <c r="N66" s="240">
        <v>130</v>
      </c>
    </row>
    <row r="67" spans="1:14" ht="15">
      <c r="A67" s="239" t="s">
        <v>4</v>
      </c>
      <c r="B67" s="239" t="s">
        <v>753</v>
      </c>
      <c r="C67" s="240">
        <v>1</v>
      </c>
      <c r="D67" s="240">
        <v>100</v>
      </c>
      <c r="E67" s="240">
        <v>50</v>
      </c>
      <c r="F67" s="240">
        <v>1</v>
      </c>
      <c r="G67" s="240">
        <v>60</v>
      </c>
      <c r="H67" s="240">
        <v>30</v>
      </c>
      <c r="I67" s="240">
        <v>0</v>
      </c>
      <c r="J67" s="240">
        <v>0</v>
      </c>
      <c r="K67" s="240">
        <v>0</v>
      </c>
      <c r="L67" s="240">
        <v>2</v>
      </c>
      <c r="M67" s="240">
        <v>160</v>
      </c>
      <c r="N67" s="240">
        <v>80</v>
      </c>
    </row>
    <row r="68" spans="1:14" ht="30">
      <c r="A68" s="239" t="s">
        <v>4</v>
      </c>
      <c r="B68" s="239" t="s">
        <v>754</v>
      </c>
      <c r="C68" s="240">
        <v>5</v>
      </c>
      <c r="D68" s="240">
        <v>565</v>
      </c>
      <c r="E68" s="240">
        <v>476</v>
      </c>
      <c r="F68" s="240">
        <v>0</v>
      </c>
      <c r="G68" s="240">
        <v>0</v>
      </c>
      <c r="H68" s="240">
        <v>0</v>
      </c>
      <c r="I68" s="240">
        <v>0</v>
      </c>
      <c r="J68" s="240">
        <v>0</v>
      </c>
      <c r="K68" s="240">
        <v>0</v>
      </c>
      <c r="L68" s="240">
        <v>5</v>
      </c>
      <c r="M68" s="240">
        <v>565</v>
      </c>
      <c r="N68" s="240">
        <v>476</v>
      </c>
    </row>
    <row r="69" spans="1:14" ht="15">
      <c r="A69" s="239" t="s">
        <v>4</v>
      </c>
      <c r="B69" s="239" t="s">
        <v>755</v>
      </c>
      <c r="C69" s="240">
        <v>11</v>
      </c>
      <c r="D69" s="240">
        <v>1019</v>
      </c>
      <c r="E69" s="240">
        <v>535</v>
      </c>
      <c r="F69" s="240">
        <v>4</v>
      </c>
      <c r="G69" s="240">
        <v>280</v>
      </c>
      <c r="H69" s="240">
        <v>212</v>
      </c>
      <c r="I69" s="240">
        <v>2</v>
      </c>
      <c r="J69" s="240">
        <v>127</v>
      </c>
      <c r="K69" s="240">
        <v>117</v>
      </c>
      <c r="L69" s="240">
        <v>17</v>
      </c>
      <c r="M69" s="240">
        <v>1426</v>
      </c>
      <c r="N69" s="240">
        <v>864</v>
      </c>
    </row>
    <row r="70" spans="1:14" ht="15">
      <c r="A70" s="239" t="s">
        <v>4</v>
      </c>
      <c r="B70" s="239" t="s">
        <v>756</v>
      </c>
      <c r="C70" s="240">
        <v>5</v>
      </c>
      <c r="D70" s="240">
        <v>474</v>
      </c>
      <c r="E70" s="240">
        <v>474</v>
      </c>
      <c r="F70" s="240">
        <v>7</v>
      </c>
      <c r="G70" s="240">
        <v>580</v>
      </c>
      <c r="H70" s="240">
        <v>432</v>
      </c>
      <c r="I70" s="240">
        <v>2</v>
      </c>
      <c r="J70" s="240">
        <v>98</v>
      </c>
      <c r="K70" s="240">
        <v>48</v>
      </c>
      <c r="L70" s="240">
        <v>14</v>
      </c>
      <c r="M70" s="240">
        <v>1152</v>
      </c>
      <c r="N70" s="240">
        <v>954</v>
      </c>
    </row>
    <row r="71" spans="1:14" ht="15">
      <c r="A71" s="239" t="s">
        <v>4</v>
      </c>
      <c r="B71" s="239" t="s">
        <v>757</v>
      </c>
      <c r="C71" s="240">
        <v>2</v>
      </c>
      <c r="D71" s="240">
        <v>64</v>
      </c>
      <c r="E71" s="240">
        <v>63</v>
      </c>
      <c r="F71" s="240">
        <v>3</v>
      </c>
      <c r="G71" s="240">
        <v>136</v>
      </c>
      <c r="H71" s="240">
        <v>30</v>
      </c>
      <c r="I71" s="240">
        <v>2</v>
      </c>
      <c r="J71" s="240">
        <v>284</v>
      </c>
      <c r="K71" s="240">
        <v>210</v>
      </c>
      <c r="L71" s="240">
        <v>7</v>
      </c>
      <c r="M71" s="240">
        <v>484</v>
      </c>
      <c r="N71" s="240">
        <v>303</v>
      </c>
    </row>
    <row r="72" spans="1:14" ht="15">
      <c r="A72" s="239" t="s">
        <v>4</v>
      </c>
      <c r="B72" s="239" t="s">
        <v>758</v>
      </c>
      <c r="C72" s="240">
        <v>5</v>
      </c>
      <c r="D72" s="240">
        <v>212</v>
      </c>
      <c r="E72" s="240">
        <v>110</v>
      </c>
      <c r="F72" s="240">
        <v>7</v>
      </c>
      <c r="G72" s="240">
        <v>287</v>
      </c>
      <c r="H72" s="240">
        <v>78</v>
      </c>
      <c r="I72" s="240">
        <v>0</v>
      </c>
      <c r="J72" s="240">
        <v>0</v>
      </c>
      <c r="K72" s="240">
        <v>0</v>
      </c>
      <c r="L72" s="240">
        <v>12</v>
      </c>
      <c r="M72" s="240">
        <v>499</v>
      </c>
      <c r="N72" s="240">
        <v>188</v>
      </c>
    </row>
    <row r="73" spans="1:14" ht="15">
      <c r="A73" s="239" t="s">
        <v>4</v>
      </c>
      <c r="B73" s="239" t="s">
        <v>759</v>
      </c>
      <c r="C73" s="240">
        <v>24</v>
      </c>
      <c r="D73" s="240">
        <v>2448</v>
      </c>
      <c r="E73" s="240">
        <v>1301</v>
      </c>
      <c r="F73" s="240">
        <v>18</v>
      </c>
      <c r="G73" s="240">
        <v>1890</v>
      </c>
      <c r="H73" s="240">
        <v>1687</v>
      </c>
      <c r="I73" s="240">
        <v>2</v>
      </c>
      <c r="J73" s="240">
        <v>200</v>
      </c>
      <c r="K73" s="240">
        <v>90</v>
      </c>
      <c r="L73" s="240">
        <v>44</v>
      </c>
      <c r="M73" s="240">
        <v>4538</v>
      </c>
      <c r="N73" s="240">
        <v>3078</v>
      </c>
    </row>
    <row r="74" spans="1:14" ht="15">
      <c r="A74" s="239" t="s">
        <v>4</v>
      </c>
      <c r="B74" s="239" t="s">
        <v>760</v>
      </c>
      <c r="C74" s="240">
        <v>7</v>
      </c>
      <c r="D74" s="240">
        <v>730</v>
      </c>
      <c r="E74" s="240">
        <v>318</v>
      </c>
      <c r="F74" s="240">
        <v>5</v>
      </c>
      <c r="G74" s="240">
        <v>340</v>
      </c>
      <c r="H74" s="240">
        <v>52</v>
      </c>
      <c r="I74" s="240">
        <v>0</v>
      </c>
      <c r="J74" s="240">
        <v>0</v>
      </c>
      <c r="K74" s="240">
        <v>0</v>
      </c>
      <c r="L74" s="240">
        <v>12</v>
      </c>
      <c r="M74" s="240">
        <v>1070</v>
      </c>
      <c r="N74" s="240">
        <v>370</v>
      </c>
    </row>
    <row r="75" spans="1:14" ht="15">
      <c r="A75" s="239" t="s">
        <v>4</v>
      </c>
      <c r="B75" s="239" t="s">
        <v>761</v>
      </c>
      <c r="C75" s="240">
        <v>1</v>
      </c>
      <c r="D75" s="240">
        <v>40</v>
      </c>
      <c r="E75" s="240">
        <v>0</v>
      </c>
      <c r="F75" s="240">
        <v>1</v>
      </c>
      <c r="G75" s="240">
        <v>0</v>
      </c>
      <c r="H75" s="240">
        <v>0</v>
      </c>
      <c r="I75" s="240">
        <v>0</v>
      </c>
      <c r="J75" s="240">
        <v>0</v>
      </c>
      <c r="K75" s="240">
        <v>0</v>
      </c>
      <c r="L75" s="240">
        <v>2</v>
      </c>
      <c r="M75" s="240">
        <v>40</v>
      </c>
      <c r="N75" s="240">
        <v>0</v>
      </c>
    </row>
    <row r="76" spans="1:14" ht="30">
      <c r="A76" s="239" t="s">
        <v>4</v>
      </c>
      <c r="B76" s="239" t="s">
        <v>762</v>
      </c>
      <c r="C76" s="240">
        <v>2</v>
      </c>
      <c r="D76" s="240">
        <v>186</v>
      </c>
      <c r="E76" s="240">
        <v>25</v>
      </c>
      <c r="F76" s="240">
        <v>6</v>
      </c>
      <c r="G76" s="240">
        <v>350</v>
      </c>
      <c r="H76" s="240">
        <v>45</v>
      </c>
      <c r="I76" s="240">
        <v>1</v>
      </c>
      <c r="J76" s="240">
        <v>100</v>
      </c>
      <c r="K76" s="240">
        <v>26</v>
      </c>
      <c r="L76" s="240">
        <v>9</v>
      </c>
      <c r="M76" s="240">
        <v>636</v>
      </c>
      <c r="N76" s="240">
        <v>96</v>
      </c>
    </row>
    <row r="77" spans="1:14" ht="15">
      <c r="A77" s="239" t="s">
        <v>4</v>
      </c>
      <c r="B77" s="239" t="s">
        <v>763</v>
      </c>
      <c r="C77" s="240">
        <v>57</v>
      </c>
      <c r="D77" s="240">
        <v>5740</v>
      </c>
      <c r="E77" s="240">
        <v>4459</v>
      </c>
      <c r="F77" s="240">
        <v>43</v>
      </c>
      <c r="G77" s="240">
        <v>5272</v>
      </c>
      <c r="H77" s="240">
        <v>3317</v>
      </c>
      <c r="I77" s="240">
        <v>5</v>
      </c>
      <c r="J77" s="240">
        <v>295</v>
      </c>
      <c r="K77" s="240">
        <v>186</v>
      </c>
      <c r="L77" s="240">
        <v>105</v>
      </c>
      <c r="M77" s="240">
        <v>11307</v>
      </c>
      <c r="N77" s="240">
        <v>7962</v>
      </c>
    </row>
    <row r="78" spans="1:14" ht="30">
      <c r="A78" s="239" t="s">
        <v>4</v>
      </c>
      <c r="B78" s="239" t="s">
        <v>764</v>
      </c>
      <c r="C78" s="240">
        <v>4</v>
      </c>
      <c r="D78" s="240">
        <v>438</v>
      </c>
      <c r="E78" s="240">
        <v>388</v>
      </c>
      <c r="F78" s="240">
        <v>4</v>
      </c>
      <c r="G78" s="240">
        <v>430</v>
      </c>
      <c r="H78" s="240">
        <v>343</v>
      </c>
      <c r="I78" s="240">
        <v>0</v>
      </c>
      <c r="J78" s="240">
        <v>0</v>
      </c>
      <c r="K78" s="240">
        <v>0</v>
      </c>
      <c r="L78" s="240">
        <v>8</v>
      </c>
      <c r="M78" s="240">
        <v>868</v>
      </c>
      <c r="N78" s="240">
        <v>731</v>
      </c>
    </row>
    <row r="79" spans="1:14" ht="15">
      <c r="A79" s="239" t="s">
        <v>4</v>
      </c>
      <c r="B79" s="239" t="s">
        <v>765</v>
      </c>
      <c r="C79" s="240">
        <v>9</v>
      </c>
      <c r="D79" s="240">
        <v>1316</v>
      </c>
      <c r="E79" s="240">
        <v>748</v>
      </c>
      <c r="F79" s="240">
        <v>9</v>
      </c>
      <c r="G79" s="240">
        <v>824</v>
      </c>
      <c r="H79" s="240">
        <v>553</v>
      </c>
      <c r="I79" s="240">
        <v>0</v>
      </c>
      <c r="J79" s="240">
        <v>0</v>
      </c>
      <c r="K79" s="240">
        <v>0</v>
      </c>
      <c r="L79" s="240">
        <v>18</v>
      </c>
      <c r="M79" s="240">
        <v>2140</v>
      </c>
      <c r="N79" s="240">
        <v>1301</v>
      </c>
    </row>
    <row r="80" spans="1:14" ht="15">
      <c r="A80" s="239" t="s">
        <v>4</v>
      </c>
      <c r="B80" s="239" t="s">
        <v>766</v>
      </c>
      <c r="C80" s="240">
        <v>7</v>
      </c>
      <c r="D80" s="240">
        <v>600</v>
      </c>
      <c r="E80" s="240">
        <v>381</v>
      </c>
      <c r="F80" s="240">
        <v>7</v>
      </c>
      <c r="G80" s="240">
        <v>688</v>
      </c>
      <c r="H80" s="240">
        <v>205</v>
      </c>
      <c r="I80" s="240">
        <v>1</v>
      </c>
      <c r="J80" s="240">
        <v>100</v>
      </c>
      <c r="K80" s="240">
        <v>0</v>
      </c>
      <c r="L80" s="240">
        <v>15</v>
      </c>
      <c r="M80" s="240">
        <v>1388</v>
      </c>
      <c r="N80" s="240">
        <v>586</v>
      </c>
    </row>
    <row r="81" spans="1:14" ht="15">
      <c r="A81" s="239" t="s">
        <v>4</v>
      </c>
      <c r="B81" s="239" t="s">
        <v>767</v>
      </c>
      <c r="C81" s="240">
        <v>5</v>
      </c>
      <c r="D81" s="240">
        <v>132</v>
      </c>
      <c r="E81" s="240">
        <v>130</v>
      </c>
      <c r="F81" s="240">
        <v>5</v>
      </c>
      <c r="G81" s="240">
        <v>302</v>
      </c>
      <c r="H81" s="240">
        <v>75</v>
      </c>
      <c r="I81" s="240">
        <v>0</v>
      </c>
      <c r="J81" s="240">
        <v>0</v>
      </c>
      <c r="K81" s="240">
        <v>0</v>
      </c>
      <c r="L81" s="240">
        <v>10</v>
      </c>
      <c r="M81" s="240">
        <v>434</v>
      </c>
      <c r="N81" s="240">
        <v>205</v>
      </c>
    </row>
    <row r="82" spans="1:14" ht="15">
      <c r="A82" s="239" t="s">
        <v>4</v>
      </c>
      <c r="B82" s="239" t="s">
        <v>768</v>
      </c>
      <c r="C82" s="240">
        <v>8</v>
      </c>
      <c r="D82" s="240">
        <v>2000</v>
      </c>
      <c r="E82" s="240">
        <v>1139</v>
      </c>
      <c r="F82" s="240">
        <v>15</v>
      </c>
      <c r="G82" s="240">
        <v>1392</v>
      </c>
      <c r="H82" s="240">
        <v>1015</v>
      </c>
      <c r="I82" s="240">
        <v>1</v>
      </c>
      <c r="J82" s="240">
        <v>80</v>
      </c>
      <c r="K82" s="240">
        <v>45</v>
      </c>
      <c r="L82" s="240">
        <v>24</v>
      </c>
      <c r="M82" s="240">
        <v>3472</v>
      </c>
      <c r="N82" s="240">
        <v>2199</v>
      </c>
    </row>
    <row r="83" spans="1:14" ht="15">
      <c r="A83" s="239" t="s">
        <v>4</v>
      </c>
      <c r="B83" s="239" t="s">
        <v>769</v>
      </c>
      <c r="C83" s="240">
        <v>4</v>
      </c>
      <c r="D83" s="240">
        <v>590</v>
      </c>
      <c r="E83" s="240">
        <v>130</v>
      </c>
      <c r="F83" s="240">
        <v>3</v>
      </c>
      <c r="G83" s="240">
        <v>350</v>
      </c>
      <c r="H83" s="240">
        <v>35</v>
      </c>
      <c r="I83" s="240">
        <v>0</v>
      </c>
      <c r="J83" s="240">
        <v>0</v>
      </c>
      <c r="K83" s="240">
        <v>0</v>
      </c>
      <c r="L83" s="240">
        <v>7</v>
      </c>
      <c r="M83" s="240">
        <v>940</v>
      </c>
      <c r="N83" s="240">
        <v>165</v>
      </c>
    </row>
    <row r="84" spans="1:14" ht="15">
      <c r="A84" s="239" t="s">
        <v>4</v>
      </c>
      <c r="B84" s="239" t="s">
        <v>770</v>
      </c>
      <c r="C84" s="240">
        <v>0</v>
      </c>
      <c r="D84" s="240">
        <v>0</v>
      </c>
      <c r="E84" s="240">
        <v>0</v>
      </c>
      <c r="F84" s="240">
        <v>1</v>
      </c>
      <c r="G84" s="240">
        <v>60</v>
      </c>
      <c r="H84" s="240">
        <v>0</v>
      </c>
      <c r="I84" s="240">
        <v>0</v>
      </c>
      <c r="J84" s="240">
        <v>0</v>
      </c>
      <c r="K84" s="240">
        <v>0</v>
      </c>
      <c r="L84" s="240">
        <v>1</v>
      </c>
      <c r="M84" s="240">
        <v>60</v>
      </c>
      <c r="N84" s="240">
        <v>0</v>
      </c>
    </row>
    <row r="85" spans="1:14" ht="15">
      <c r="A85" s="239" t="s">
        <v>4</v>
      </c>
      <c r="B85" s="239" t="s">
        <v>771</v>
      </c>
      <c r="C85" s="240">
        <v>2</v>
      </c>
      <c r="D85" s="240">
        <v>170</v>
      </c>
      <c r="E85" s="240">
        <v>100</v>
      </c>
      <c r="F85" s="240">
        <v>2</v>
      </c>
      <c r="G85" s="240">
        <v>132</v>
      </c>
      <c r="H85" s="240">
        <v>87</v>
      </c>
      <c r="I85" s="240">
        <v>1</v>
      </c>
      <c r="J85" s="240">
        <v>100</v>
      </c>
      <c r="K85" s="240">
        <v>45</v>
      </c>
      <c r="L85" s="240">
        <v>5</v>
      </c>
      <c r="M85" s="240">
        <v>402</v>
      </c>
      <c r="N85" s="240">
        <v>232</v>
      </c>
    </row>
    <row r="86" spans="1:14" ht="15">
      <c r="A86" s="239" t="s">
        <v>4</v>
      </c>
      <c r="B86" s="239" t="s">
        <v>772</v>
      </c>
      <c r="C86" s="240">
        <v>4</v>
      </c>
      <c r="D86" s="240">
        <v>159</v>
      </c>
      <c r="E86" s="240">
        <v>150</v>
      </c>
      <c r="F86" s="240">
        <v>0</v>
      </c>
      <c r="G86" s="240">
        <v>0</v>
      </c>
      <c r="H86" s="240">
        <v>0</v>
      </c>
      <c r="I86" s="240">
        <v>2</v>
      </c>
      <c r="J86" s="240">
        <v>116</v>
      </c>
      <c r="K86" s="240">
        <v>112</v>
      </c>
      <c r="L86" s="240">
        <v>6</v>
      </c>
      <c r="M86" s="240">
        <v>275</v>
      </c>
      <c r="N86" s="240">
        <v>262</v>
      </c>
    </row>
    <row r="87" spans="1:14" ht="15">
      <c r="A87" s="239" t="s">
        <v>4</v>
      </c>
      <c r="B87" s="239" t="s">
        <v>773</v>
      </c>
      <c r="C87" s="240">
        <v>4</v>
      </c>
      <c r="D87" s="240">
        <v>265</v>
      </c>
      <c r="E87" s="240">
        <v>199</v>
      </c>
      <c r="F87" s="240">
        <v>4</v>
      </c>
      <c r="G87" s="240">
        <v>280</v>
      </c>
      <c r="H87" s="240">
        <v>50</v>
      </c>
      <c r="I87" s="240">
        <v>0</v>
      </c>
      <c r="J87" s="240">
        <v>0</v>
      </c>
      <c r="K87" s="240">
        <v>0</v>
      </c>
      <c r="L87" s="240">
        <v>8</v>
      </c>
      <c r="M87" s="240">
        <v>545</v>
      </c>
      <c r="N87" s="240">
        <v>249</v>
      </c>
    </row>
    <row r="88" spans="1:14" ht="15">
      <c r="A88" s="239" t="s">
        <v>4</v>
      </c>
      <c r="B88" s="239" t="s">
        <v>774</v>
      </c>
      <c r="C88" s="240">
        <v>1</v>
      </c>
      <c r="D88" s="240">
        <v>100</v>
      </c>
      <c r="E88" s="240">
        <v>20</v>
      </c>
      <c r="F88" s="240">
        <v>0</v>
      </c>
      <c r="G88" s="240">
        <v>0</v>
      </c>
      <c r="H88" s="240">
        <v>0</v>
      </c>
      <c r="I88" s="240">
        <v>0</v>
      </c>
      <c r="J88" s="240">
        <v>0</v>
      </c>
      <c r="K88" s="240">
        <v>0</v>
      </c>
      <c r="L88" s="240">
        <v>1</v>
      </c>
      <c r="M88" s="240">
        <v>100</v>
      </c>
      <c r="N88" s="240">
        <v>20</v>
      </c>
    </row>
    <row r="89" spans="1:14" ht="15">
      <c r="A89" s="239" t="s">
        <v>4</v>
      </c>
      <c r="B89" s="239" t="s">
        <v>775</v>
      </c>
      <c r="C89" s="240">
        <v>2</v>
      </c>
      <c r="D89" s="240">
        <v>75</v>
      </c>
      <c r="E89" s="240">
        <v>47</v>
      </c>
      <c r="F89" s="240">
        <v>0</v>
      </c>
      <c r="G89" s="240">
        <v>0</v>
      </c>
      <c r="H89" s="240">
        <v>0</v>
      </c>
      <c r="I89" s="240">
        <v>0</v>
      </c>
      <c r="J89" s="240">
        <v>0</v>
      </c>
      <c r="K89" s="240">
        <v>0</v>
      </c>
      <c r="L89" s="240">
        <v>2</v>
      </c>
      <c r="M89" s="240">
        <v>75</v>
      </c>
      <c r="N89" s="240">
        <v>47</v>
      </c>
    </row>
    <row r="90" spans="1:14" ht="15">
      <c r="A90" s="239" t="s">
        <v>4</v>
      </c>
      <c r="B90" s="239" t="s">
        <v>776</v>
      </c>
      <c r="C90" s="240">
        <v>1</v>
      </c>
      <c r="D90" s="240">
        <v>60</v>
      </c>
      <c r="E90" s="240">
        <v>45</v>
      </c>
      <c r="F90" s="240">
        <v>0</v>
      </c>
      <c r="G90" s="240">
        <v>0</v>
      </c>
      <c r="H90" s="240">
        <v>0</v>
      </c>
      <c r="I90" s="240">
        <v>0</v>
      </c>
      <c r="J90" s="240">
        <v>0</v>
      </c>
      <c r="K90" s="240">
        <v>0</v>
      </c>
      <c r="L90" s="240">
        <v>1</v>
      </c>
      <c r="M90" s="240">
        <v>60</v>
      </c>
      <c r="N90" s="240">
        <v>45</v>
      </c>
    </row>
    <row r="91" spans="1:14" ht="15">
      <c r="A91" s="239" t="s">
        <v>5</v>
      </c>
      <c r="B91" s="239" t="s">
        <v>5</v>
      </c>
      <c r="C91" s="240">
        <v>28</v>
      </c>
      <c r="D91" s="240">
        <v>5155</v>
      </c>
      <c r="E91" s="240">
        <v>5801</v>
      </c>
      <c r="F91" s="240">
        <v>42</v>
      </c>
      <c r="G91" s="240">
        <v>7580</v>
      </c>
      <c r="H91" s="240">
        <v>7791</v>
      </c>
      <c r="I91" s="240">
        <v>9</v>
      </c>
      <c r="J91" s="240">
        <v>1011</v>
      </c>
      <c r="K91" s="240">
        <v>1011</v>
      </c>
      <c r="L91" s="240">
        <v>79</v>
      </c>
      <c r="M91" s="240">
        <v>13746</v>
      </c>
      <c r="N91" s="240">
        <v>14603</v>
      </c>
    </row>
    <row r="92" spans="1:14" ht="15">
      <c r="A92" s="239" t="s">
        <v>6</v>
      </c>
      <c r="B92" s="239" t="s">
        <v>777</v>
      </c>
      <c r="C92" s="240">
        <v>15</v>
      </c>
      <c r="D92" s="240">
        <v>1012</v>
      </c>
      <c r="E92" s="240">
        <v>891</v>
      </c>
      <c r="F92" s="240">
        <v>16</v>
      </c>
      <c r="G92" s="240">
        <v>1590</v>
      </c>
      <c r="H92" s="240">
        <v>1125</v>
      </c>
      <c r="I92" s="240">
        <v>0</v>
      </c>
      <c r="J92" s="240">
        <v>0</v>
      </c>
      <c r="K92" s="240">
        <v>0</v>
      </c>
      <c r="L92" s="240">
        <v>31</v>
      </c>
      <c r="M92" s="240">
        <v>2602</v>
      </c>
      <c r="N92" s="240">
        <v>2016</v>
      </c>
    </row>
    <row r="93" spans="1:14" ht="15">
      <c r="A93" s="239" t="s">
        <v>6</v>
      </c>
      <c r="B93" s="239" t="s">
        <v>778</v>
      </c>
      <c r="C93" s="240">
        <v>1</v>
      </c>
      <c r="D93" s="240">
        <v>40</v>
      </c>
      <c r="E93" s="240">
        <v>30</v>
      </c>
      <c r="F93" s="240">
        <v>1</v>
      </c>
      <c r="G93" s="240">
        <v>10</v>
      </c>
      <c r="H93" s="240">
        <v>9</v>
      </c>
      <c r="I93" s="240">
        <v>0</v>
      </c>
      <c r="J93" s="240">
        <v>0</v>
      </c>
      <c r="K93" s="240">
        <v>0</v>
      </c>
      <c r="L93" s="240">
        <v>2</v>
      </c>
      <c r="M93" s="240">
        <v>50</v>
      </c>
      <c r="N93" s="240">
        <v>39</v>
      </c>
    </row>
    <row r="94" spans="1:14" ht="15">
      <c r="A94" s="239" t="s">
        <v>6</v>
      </c>
      <c r="B94" s="239" t="s">
        <v>779</v>
      </c>
      <c r="C94" s="240">
        <v>31</v>
      </c>
      <c r="D94" s="240">
        <v>2834</v>
      </c>
      <c r="E94" s="240">
        <v>1889</v>
      </c>
      <c r="F94" s="240">
        <v>30</v>
      </c>
      <c r="G94" s="240">
        <v>2987</v>
      </c>
      <c r="H94" s="240">
        <v>2116</v>
      </c>
      <c r="I94" s="240">
        <v>0</v>
      </c>
      <c r="J94" s="240">
        <v>0</v>
      </c>
      <c r="K94" s="240">
        <v>0</v>
      </c>
      <c r="L94" s="240">
        <v>61</v>
      </c>
      <c r="M94" s="240">
        <v>5821</v>
      </c>
      <c r="N94" s="240">
        <v>4005</v>
      </c>
    </row>
    <row r="95" spans="1:14" ht="30">
      <c r="A95" s="239" t="s">
        <v>6</v>
      </c>
      <c r="B95" s="239" t="s">
        <v>780</v>
      </c>
      <c r="C95" s="240">
        <v>3</v>
      </c>
      <c r="D95" s="240">
        <v>135</v>
      </c>
      <c r="E95" s="240">
        <v>82</v>
      </c>
      <c r="F95" s="240">
        <v>2</v>
      </c>
      <c r="G95" s="240">
        <v>50</v>
      </c>
      <c r="H95" s="240">
        <v>49</v>
      </c>
      <c r="I95" s="240">
        <v>0</v>
      </c>
      <c r="J95" s="240">
        <v>0</v>
      </c>
      <c r="K95" s="240">
        <v>0</v>
      </c>
      <c r="L95" s="240">
        <v>5</v>
      </c>
      <c r="M95" s="240">
        <v>185</v>
      </c>
      <c r="N95" s="240">
        <v>131</v>
      </c>
    </row>
    <row r="96" spans="1:14" ht="15">
      <c r="A96" s="239" t="s">
        <v>6</v>
      </c>
      <c r="B96" s="239" t="s">
        <v>781</v>
      </c>
      <c r="C96" s="240">
        <v>7</v>
      </c>
      <c r="D96" s="240">
        <v>458</v>
      </c>
      <c r="E96" s="240">
        <v>317</v>
      </c>
      <c r="F96" s="240">
        <v>6</v>
      </c>
      <c r="G96" s="240">
        <v>218</v>
      </c>
      <c r="H96" s="240">
        <v>431</v>
      </c>
      <c r="I96" s="240">
        <v>0</v>
      </c>
      <c r="J96" s="240">
        <v>0</v>
      </c>
      <c r="K96" s="240">
        <v>0</v>
      </c>
      <c r="L96" s="240">
        <v>13</v>
      </c>
      <c r="M96" s="240">
        <v>676</v>
      </c>
      <c r="N96" s="240">
        <v>748</v>
      </c>
    </row>
    <row r="97" spans="1:14" ht="15">
      <c r="A97" s="239" t="s">
        <v>6</v>
      </c>
      <c r="B97" s="239" t="s">
        <v>782</v>
      </c>
      <c r="C97" s="240">
        <v>60</v>
      </c>
      <c r="D97" s="240">
        <v>5439</v>
      </c>
      <c r="E97" s="240">
        <v>3402</v>
      </c>
      <c r="F97" s="240">
        <v>79</v>
      </c>
      <c r="G97" s="240">
        <v>10720</v>
      </c>
      <c r="H97" s="240">
        <v>7161</v>
      </c>
      <c r="I97" s="240">
        <v>0</v>
      </c>
      <c r="J97" s="240">
        <v>0</v>
      </c>
      <c r="K97" s="240">
        <v>0</v>
      </c>
      <c r="L97" s="240">
        <v>139</v>
      </c>
      <c r="M97" s="240">
        <v>16159</v>
      </c>
      <c r="N97" s="240">
        <v>10563</v>
      </c>
    </row>
    <row r="98" spans="1:14" ht="30">
      <c r="A98" s="239" t="s">
        <v>6</v>
      </c>
      <c r="B98" s="239" t="s">
        <v>783</v>
      </c>
      <c r="C98" s="240">
        <v>6</v>
      </c>
      <c r="D98" s="240">
        <v>290</v>
      </c>
      <c r="E98" s="240">
        <v>155</v>
      </c>
      <c r="F98" s="240">
        <v>9</v>
      </c>
      <c r="G98" s="240">
        <v>355</v>
      </c>
      <c r="H98" s="240">
        <v>210</v>
      </c>
      <c r="I98" s="240">
        <v>0</v>
      </c>
      <c r="J98" s="240">
        <v>0</v>
      </c>
      <c r="K98" s="240">
        <v>0</v>
      </c>
      <c r="L98" s="240">
        <v>15</v>
      </c>
      <c r="M98" s="240">
        <v>645</v>
      </c>
      <c r="N98" s="240">
        <v>365</v>
      </c>
    </row>
    <row r="99" spans="1:14" ht="15">
      <c r="A99" s="239" t="s">
        <v>6</v>
      </c>
      <c r="B99" s="239" t="s">
        <v>784</v>
      </c>
      <c r="C99" s="240">
        <v>1</v>
      </c>
      <c r="D99" s="240">
        <v>50</v>
      </c>
      <c r="E99" s="240">
        <v>0</v>
      </c>
      <c r="F99" s="240">
        <v>4</v>
      </c>
      <c r="G99" s="240">
        <v>290</v>
      </c>
      <c r="H99" s="240">
        <v>190</v>
      </c>
      <c r="I99" s="240">
        <v>0</v>
      </c>
      <c r="J99" s="240">
        <v>0</v>
      </c>
      <c r="K99" s="240">
        <v>0</v>
      </c>
      <c r="L99" s="240">
        <v>5</v>
      </c>
      <c r="M99" s="240">
        <v>340</v>
      </c>
      <c r="N99" s="240">
        <v>190</v>
      </c>
    </row>
    <row r="100" spans="1:14" ht="15">
      <c r="A100" s="239" t="s">
        <v>6</v>
      </c>
      <c r="B100" s="239" t="s">
        <v>785</v>
      </c>
      <c r="C100" s="240">
        <v>2</v>
      </c>
      <c r="D100" s="240">
        <v>75</v>
      </c>
      <c r="E100" s="240">
        <v>15</v>
      </c>
      <c r="F100" s="240">
        <v>5</v>
      </c>
      <c r="G100" s="240">
        <v>200</v>
      </c>
      <c r="H100" s="240">
        <v>176</v>
      </c>
      <c r="I100" s="240">
        <v>0</v>
      </c>
      <c r="J100" s="240">
        <v>0</v>
      </c>
      <c r="K100" s="240">
        <v>0</v>
      </c>
      <c r="L100" s="240">
        <v>7</v>
      </c>
      <c r="M100" s="240">
        <v>275</v>
      </c>
      <c r="N100" s="240">
        <v>191</v>
      </c>
    </row>
    <row r="101" spans="1:14" ht="15">
      <c r="A101" s="239" t="s">
        <v>6</v>
      </c>
      <c r="B101" s="239" t="s">
        <v>786</v>
      </c>
      <c r="C101" s="240">
        <v>2</v>
      </c>
      <c r="D101" s="240">
        <v>155</v>
      </c>
      <c r="E101" s="240">
        <v>34</v>
      </c>
      <c r="F101" s="240">
        <v>7</v>
      </c>
      <c r="G101" s="240">
        <v>655</v>
      </c>
      <c r="H101" s="240">
        <v>425</v>
      </c>
      <c r="I101" s="240">
        <v>0</v>
      </c>
      <c r="J101" s="240">
        <v>0</v>
      </c>
      <c r="K101" s="240">
        <v>0</v>
      </c>
      <c r="L101" s="240">
        <v>9</v>
      </c>
      <c r="M101" s="240">
        <v>810</v>
      </c>
      <c r="N101" s="240">
        <v>459</v>
      </c>
    </row>
    <row r="102" spans="1:14" ht="15">
      <c r="A102" s="239" t="s">
        <v>6</v>
      </c>
      <c r="B102" s="239" t="s">
        <v>787</v>
      </c>
      <c r="C102" s="240">
        <v>2</v>
      </c>
      <c r="D102" s="240">
        <v>74</v>
      </c>
      <c r="E102" s="240">
        <v>24</v>
      </c>
      <c r="F102" s="240">
        <v>3</v>
      </c>
      <c r="G102" s="240">
        <v>135</v>
      </c>
      <c r="H102" s="240">
        <v>71</v>
      </c>
      <c r="I102" s="240">
        <v>0</v>
      </c>
      <c r="J102" s="240">
        <v>0</v>
      </c>
      <c r="K102" s="240">
        <v>0</v>
      </c>
      <c r="L102" s="240">
        <v>5</v>
      </c>
      <c r="M102" s="240">
        <v>209</v>
      </c>
      <c r="N102" s="240">
        <v>95</v>
      </c>
    </row>
    <row r="103" spans="1:14" ht="15">
      <c r="A103" s="239" t="s">
        <v>6</v>
      </c>
      <c r="B103" s="239" t="s">
        <v>788</v>
      </c>
      <c r="C103" s="240">
        <v>1</v>
      </c>
      <c r="D103" s="240">
        <v>30</v>
      </c>
      <c r="E103" s="240">
        <v>80</v>
      </c>
      <c r="F103" s="240">
        <v>2</v>
      </c>
      <c r="G103" s="240">
        <v>80</v>
      </c>
      <c r="H103" s="240">
        <v>60</v>
      </c>
      <c r="I103" s="240">
        <v>0</v>
      </c>
      <c r="J103" s="240">
        <v>0</v>
      </c>
      <c r="K103" s="240">
        <v>0</v>
      </c>
      <c r="L103" s="240">
        <v>3</v>
      </c>
      <c r="M103" s="240">
        <v>110</v>
      </c>
      <c r="N103" s="240">
        <v>140</v>
      </c>
    </row>
    <row r="104" spans="1:14" ht="15">
      <c r="A104" s="239" t="s">
        <v>6</v>
      </c>
      <c r="B104" s="239" t="s">
        <v>789</v>
      </c>
      <c r="C104" s="240">
        <v>8</v>
      </c>
      <c r="D104" s="240">
        <v>1010</v>
      </c>
      <c r="E104" s="240">
        <v>468</v>
      </c>
      <c r="F104" s="240">
        <v>5</v>
      </c>
      <c r="G104" s="240">
        <v>478</v>
      </c>
      <c r="H104" s="240">
        <v>342</v>
      </c>
      <c r="I104" s="240">
        <v>1</v>
      </c>
      <c r="J104" s="240">
        <v>15</v>
      </c>
      <c r="K104" s="240">
        <v>12</v>
      </c>
      <c r="L104" s="240">
        <v>14</v>
      </c>
      <c r="M104" s="240">
        <v>1503</v>
      </c>
      <c r="N104" s="240">
        <v>822</v>
      </c>
    </row>
    <row r="105" spans="1:14" ht="15">
      <c r="A105" s="239" t="s">
        <v>6</v>
      </c>
      <c r="B105" s="239" t="s">
        <v>790</v>
      </c>
      <c r="C105" s="240">
        <v>72</v>
      </c>
      <c r="D105" s="240">
        <v>6924</v>
      </c>
      <c r="E105" s="240">
        <v>5023</v>
      </c>
      <c r="F105" s="240">
        <v>78</v>
      </c>
      <c r="G105" s="240">
        <v>6497</v>
      </c>
      <c r="H105" s="240">
        <v>4511</v>
      </c>
      <c r="I105" s="240">
        <v>1</v>
      </c>
      <c r="J105" s="240">
        <v>16</v>
      </c>
      <c r="K105" s="240">
        <v>9</v>
      </c>
      <c r="L105" s="240">
        <v>151</v>
      </c>
      <c r="M105" s="240">
        <v>13437</v>
      </c>
      <c r="N105" s="240">
        <v>9543</v>
      </c>
    </row>
    <row r="106" spans="1:14" ht="15">
      <c r="A106" s="239" t="s">
        <v>6</v>
      </c>
      <c r="B106" s="239" t="s">
        <v>791</v>
      </c>
      <c r="C106" s="240">
        <v>18</v>
      </c>
      <c r="D106" s="240">
        <v>1286</v>
      </c>
      <c r="E106" s="240">
        <v>624</v>
      </c>
      <c r="F106" s="240">
        <v>14</v>
      </c>
      <c r="G106" s="240">
        <v>1414</v>
      </c>
      <c r="H106" s="240">
        <v>1091</v>
      </c>
      <c r="I106" s="240">
        <v>1</v>
      </c>
      <c r="J106" s="240">
        <v>30</v>
      </c>
      <c r="K106" s="240">
        <v>30</v>
      </c>
      <c r="L106" s="240">
        <v>33</v>
      </c>
      <c r="M106" s="240">
        <v>2730</v>
      </c>
      <c r="N106" s="240">
        <v>1745</v>
      </c>
    </row>
    <row r="107" spans="1:14" ht="15">
      <c r="A107" s="239" t="s">
        <v>6</v>
      </c>
      <c r="B107" s="239" t="s">
        <v>792</v>
      </c>
      <c r="C107" s="240">
        <v>6</v>
      </c>
      <c r="D107" s="240">
        <v>492</v>
      </c>
      <c r="E107" s="240">
        <v>314</v>
      </c>
      <c r="F107" s="240">
        <v>13</v>
      </c>
      <c r="G107" s="240">
        <v>2340</v>
      </c>
      <c r="H107" s="240">
        <v>1783</v>
      </c>
      <c r="I107" s="240">
        <v>0</v>
      </c>
      <c r="J107" s="240">
        <v>0</v>
      </c>
      <c r="K107" s="240">
        <v>0</v>
      </c>
      <c r="L107" s="240">
        <v>19</v>
      </c>
      <c r="M107" s="240">
        <v>2832</v>
      </c>
      <c r="N107" s="240">
        <v>2097</v>
      </c>
    </row>
    <row r="108" spans="1:14" ht="30">
      <c r="A108" s="239" t="s">
        <v>6</v>
      </c>
      <c r="B108" s="239" t="s">
        <v>793</v>
      </c>
      <c r="C108" s="240">
        <v>4</v>
      </c>
      <c r="D108" s="240">
        <v>200</v>
      </c>
      <c r="E108" s="240">
        <v>100</v>
      </c>
      <c r="F108" s="240">
        <v>1</v>
      </c>
      <c r="G108" s="240">
        <v>50</v>
      </c>
      <c r="H108" s="240">
        <v>52</v>
      </c>
      <c r="I108" s="240">
        <v>0</v>
      </c>
      <c r="J108" s="240">
        <v>0</v>
      </c>
      <c r="K108" s="240">
        <v>0</v>
      </c>
      <c r="L108" s="240">
        <v>5</v>
      </c>
      <c r="M108" s="240">
        <v>250</v>
      </c>
      <c r="N108" s="240">
        <v>152</v>
      </c>
    </row>
    <row r="109" spans="1:14" ht="30">
      <c r="A109" s="239" t="s">
        <v>7</v>
      </c>
      <c r="B109" s="239" t="s">
        <v>7</v>
      </c>
      <c r="C109" s="240">
        <v>5</v>
      </c>
      <c r="D109" s="240">
        <v>636</v>
      </c>
      <c r="E109" s="240">
        <v>254</v>
      </c>
      <c r="F109" s="240">
        <v>4</v>
      </c>
      <c r="G109" s="240">
        <v>546</v>
      </c>
      <c r="H109" s="240">
        <v>251</v>
      </c>
      <c r="I109" s="240">
        <v>0</v>
      </c>
      <c r="J109" s="240">
        <v>0</v>
      </c>
      <c r="K109" s="240">
        <v>0</v>
      </c>
      <c r="L109" s="240">
        <v>9</v>
      </c>
      <c r="M109" s="240">
        <v>1182</v>
      </c>
      <c r="N109" s="240">
        <v>505</v>
      </c>
    </row>
    <row r="110" spans="1:14" ht="15">
      <c r="A110" s="239" t="s">
        <v>81</v>
      </c>
      <c r="B110" s="239" t="s">
        <v>794</v>
      </c>
      <c r="C110" s="240">
        <v>3</v>
      </c>
      <c r="D110" s="240">
        <v>178</v>
      </c>
      <c r="E110" s="240">
        <v>177</v>
      </c>
      <c r="F110" s="240">
        <v>2</v>
      </c>
      <c r="G110" s="240">
        <v>206</v>
      </c>
      <c r="H110" s="240">
        <v>181</v>
      </c>
      <c r="I110" s="240">
        <v>0</v>
      </c>
      <c r="J110" s="240">
        <v>0</v>
      </c>
      <c r="K110" s="240">
        <v>0</v>
      </c>
      <c r="L110" s="240">
        <v>5</v>
      </c>
      <c r="M110" s="240">
        <v>384</v>
      </c>
      <c r="N110" s="240">
        <v>358</v>
      </c>
    </row>
    <row r="111" spans="1:14" ht="15">
      <c r="A111" s="239" t="s">
        <v>8</v>
      </c>
      <c r="B111" s="239" t="s">
        <v>795</v>
      </c>
      <c r="C111" s="240">
        <v>5</v>
      </c>
      <c r="D111" s="240">
        <v>791</v>
      </c>
      <c r="E111" s="240">
        <v>715</v>
      </c>
      <c r="F111" s="240">
        <v>16</v>
      </c>
      <c r="G111" s="240">
        <v>2088</v>
      </c>
      <c r="H111" s="240">
        <v>1799</v>
      </c>
      <c r="I111" s="240">
        <v>1</v>
      </c>
      <c r="J111" s="240">
        <v>97</v>
      </c>
      <c r="K111" s="240">
        <v>97</v>
      </c>
      <c r="L111" s="240">
        <v>22</v>
      </c>
      <c r="M111" s="240">
        <v>2976</v>
      </c>
      <c r="N111" s="240">
        <v>2611</v>
      </c>
    </row>
    <row r="112" spans="1:14" ht="15">
      <c r="A112" s="239" t="s">
        <v>8</v>
      </c>
      <c r="B112" s="239" t="s">
        <v>94</v>
      </c>
      <c r="C112" s="240">
        <v>0</v>
      </c>
      <c r="D112" s="240">
        <v>0</v>
      </c>
      <c r="E112" s="240">
        <v>0</v>
      </c>
      <c r="F112" s="240">
        <v>2</v>
      </c>
      <c r="G112" s="240">
        <v>151</v>
      </c>
      <c r="H112" s="240">
        <v>141</v>
      </c>
      <c r="I112" s="240">
        <v>0</v>
      </c>
      <c r="J112" s="240">
        <v>0</v>
      </c>
      <c r="K112" s="240">
        <v>0</v>
      </c>
      <c r="L112" s="240">
        <v>2</v>
      </c>
      <c r="M112" s="240">
        <v>151</v>
      </c>
      <c r="N112" s="240">
        <v>141</v>
      </c>
    </row>
    <row r="113" spans="1:14" ht="15">
      <c r="A113" s="239" t="s">
        <v>8</v>
      </c>
      <c r="B113" s="239" t="s">
        <v>796</v>
      </c>
      <c r="C113" s="240">
        <v>19</v>
      </c>
      <c r="D113" s="240">
        <v>2404</v>
      </c>
      <c r="E113" s="240">
        <v>2307</v>
      </c>
      <c r="F113" s="240">
        <v>16</v>
      </c>
      <c r="G113" s="240">
        <v>2675</v>
      </c>
      <c r="H113" s="240">
        <v>2416</v>
      </c>
      <c r="I113" s="240">
        <v>4</v>
      </c>
      <c r="J113" s="240">
        <v>275</v>
      </c>
      <c r="K113" s="240">
        <v>270</v>
      </c>
      <c r="L113" s="240">
        <v>39</v>
      </c>
      <c r="M113" s="240">
        <v>5354</v>
      </c>
      <c r="N113" s="240">
        <v>4993</v>
      </c>
    </row>
    <row r="114" spans="1:14" ht="15">
      <c r="A114" s="239" t="s">
        <v>8</v>
      </c>
      <c r="B114" s="239" t="s">
        <v>95</v>
      </c>
      <c r="C114" s="240">
        <v>18</v>
      </c>
      <c r="D114" s="240">
        <v>2131</v>
      </c>
      <c r="E114" s="240">
        <v>2048</v>
      </c>
      <c r="F114" s="240">
        <v>23</v>
      </c>
      <c r="G114" s="240">
        <v>4712</v>
      </c>
      <c r="H114" s="240">
        <v>3446</v>
      </c>
      <c r="I114" s="240">
        <v>3</v>
      </c>
      <c r="J114" s="240">
        <v>128</v>
      </c>
      <c r="K114" s="240">
        <v>133</v>
      </c>
      <c r="L114" s="240">
        <v>44</v>
      </c>
      <c r="M114" s="240">
        <v>6971</v>
      </c>
      <c r="N114" s="240">
        <v>5627</v>
      </c>
    </row>
    <row r="115" spans="1:14" ht="15">
      <c r="A115" s="239" t="s">
        <v>8</v>
      </c>
      <c r="B115" s="239" t="s">
        <v>797</v>
      </c>
      <c r="C115" s="240">
        <v>3</v>
      </c>
      <c r="D115" s="240">
        <v>562</v>
      </c>
      <c r="E115" s="240">
        <v>506</v>
      </c>
      <c r="F115" s="240">
        <v>2</v>
      </c>
      <c r="G115" s="240">
        <v>243</v>
      </c>
      <c r="H115" s="240">
        <v>368</v>
      </c>
      <c r="I115" s="240">
        <v>0</v>
      </c>
      <c r="J115" s="240">
        <v>0</v>
      </c>
      <c r="K115" s="240">
        <v>0</v>
      </c>
      <c r="L115" s="240">
        <v>5</v>
      </c>
      <c r="M115" s="240">
        <v>805</v>
      </c>
      <c r="N115" s="240">
        <v>874</v>
      </c>
    </row>
    <row r="116" spans="1:14" ht="15">
      <c r="A116" s="239" t="s">
        <v>8</v>
      </c>
      <c r="B116" s="239" t="s">
        <v>798</v>
      </c>
      <c r="C116" s="240">
        <v>9</v>
      </c>
      <c r="D116" s="240">
        <v>1292</v>
      </c>
      <c r="E116" s="240">
        <v>1292</v>
      </c>
      <c r="F116" s="240">
        <v>9</v>
      </c>
      <c r="G116" s="240">
        <v>860</v>
      </c>
      <c r="H116" s="240">
        <v>713</v>
      </c>
      <c r="I116" s="240">
        <v>2</v>
      </c>
      <c r="J116" s="240">
        <v>94</v>
      </c>
      <c r="K116" s="240">
        <v>80</v>
      </c>
      <c r="L116" s="240">
        <v>20</v>
      </c>
      <c r="M116" s="240">
        <v>2246</v>
      </c>
      <c r="N116" s="240">
        <v>2085</v>
      </c>
    </row>
    <row r="117" spans="1:14" ht="15">
      <c r="A117" s="239" t="s">
        <v>8</v>
      </c>
      <c r="B117" s="239" t="s">
        <v>92</v>
      </c>
      <c r="C117" s="240">
        <v>46</v>
      </c>
      <c r="D117" s="240">
        <v>10898</v>
      </c>
      <c r="E117" s="240">
        <v>9987</v>
      </c>
      <c r="F117" s="240">
        <v>28</v>
      </c>
      <c r="G117" s="240">
        <v>6321</v>
      </c>
      <c r="H117" s="240">
        <v>5486</v>
      </c>
      <c r="I117" s="240">
        <v>12</v>
      </c>
      <c r="J117" s="240">
        <v>2172</v>
      </c>
      <c r="K117" s="240">
        <v>1957</v>
      </c>
      <c r="L117" s="240">
        <v>86</v>
      </c>
      <c r="M117" s="240">
        <v>19391</v>
      </c>
      <c r="N117" s="240">
        <v>17430</v>
      </c>
    </row>
    <row r="118" spans="1:14" ht="15">
      <c r="A118" s="239" t="s">
        <v>8</v>
      </c>
      <c r="B118" s="239" t="s">
        <v>799</v>
      </c>
      <c r="C118" s="240">
        <v>6</v>
      </c>
      <c r="D118" s="240">
        <v>674</v>
      </c>
      <c r="E118" s="240">
        <v>394</v>
      </c>
      <c r="F118" s="240">
        <v>14</v>
      </c>
      <c r="G118" s="240">
        <v>1424</v>
      </c>
      <c r="H118" s="240">
        <v>1135</v>
      </c>
      <c r="I118" s="240">
        <v>3</v>
      </c>
      <c r="J118" s="240">
        <v>125</v>
      </c>
      <c r="K118" s="240">
        <v>22</v>
      </c>
      <c r="L118" s="240">
        <v>23</v>
      </c>
      <c r="M118" s="240">
        <v>2223</v>
      </c>
      <c r="N118" s="240">
        <v>1551</v>
      </c>
    </row>
    <row r="119" spans="1:14" ht="15">
      <c r="A119" s="239" t="s">
        <v>8</v>
      </c>
      <c r="B119" s="239" t="s">
        <v>96</v>
      </c>
      <c r="C119" s="240">
        <v>13</v>
      </c>
      <c r="D119" s="240">
        <v>1578</v>
      </c>
      <c r="E119" s="240">
        <v>1022</v>
      </c>
      <c r="F119" s="240">
        <v>15</v>
      </c>
      <c r="G119" s="240">
        <v>1797</v>
      </c>
      <c r="H119" s="240">
        <v>1006</v>
      </c>
      <c r="I119" s="240">
        <v>1</v>
      </c>
      <c r="J119" s="240">
        <v>80</v>
      </c>
      <c r="K119" s="240">
        <v>52</v>
      </c>
      <c r="L119" s="240">
        <v>29</v>
      </c>
      <c r="M119" s="240">
        <v>3455</v>
      </c>
      <c r="N119" s="240">
        <v>2080</v>
      </c>
    </row>
    <row r="120" spans="1:14" ht="15">
      <c r="A120" s="239" t="s">
        <v>9</v>
      </c>
      <c r="B120" s="239" t="s">
        <v>800</v>
      </c>
      <c r="C120" s="240">
        <v>22</v>
      </c>
      <c r="D120" s="240">
        <v>1875</v>
      </c>
      <c r="E120" s="240">
        <v>1486</v>
      </c>
      <c r="F120" s="240">
        <v>17</v>
      </c>
      <c r="G120" s="240">
        <v>1462</v>
      </c>
      <c r="H120" s="240">
        <v>1265</v>
      </c>
      <c r="I120" s="240">
        <v>4</v>
      </c>
      <c r="J120" s="240">
        <v>277</v>
      </c>
      <c r="K120" s="240">
        <v>256</v>
      </c>
      <c r="L120" s="240">
        <v>43</v>
      </c>
      <c r="M120" s="240">
        <v>3614</v>
      </c>
      <c r="N120" s="240">
        <v>3007</v>
      </c>
    </row>
    <row r="121" spans="1:14" ht="15">
      <c r="A121" s="239" t="s">
        <v>9</v>
      </c>
      <c r="B121" s="239" t="s">
        <v>801</v>
      </c>
      <c r="C121" s="240">
        <v>1</v>
      </c>
      <c r="D121" s="240">
        <v>28</v>
      </c>
      <c r="E121" s="240">
        <v>28</v>
      </c>
      <c r="F121" s="240">
        <v>1</v>
      </c>
      <c r="G121" s="240">
        <v>30</v>
      </c>
      <c r="H121" s="240">
        <v>30</v>
      </c>
      <c r="I121" s="240">
        <v>0</v>
      </c>
      <c r="J121" s="240">
        <v>0</v>
      </c>
      <c r="K121" s="240">
        <v>0</v>
      </c>
      <c r="L121" s="240">
        <v>2</v>
      </c>
      <c r="M121" s="240">
        <v>58</v>
      </c>
      <c r="N121" s="240">
        <v>58</v>
      </c>
    </row>
    <row r="122" spans="1:14" ht="15">
      <c r="A122" s="239" t="s">
        <v>10</v>
      </c>
      <c r="B122" s="239" t="s">
        <v>802</v>
      </c>
      <c r="C122" s="240">
        <v>97</v>
      </c>
      <c r="D122" s="240">
        <v>14635</v>
      </c>
      <c r="E122" s="240">
        <v>11671</v>
      </c>
      <c r="F122" s="240">
        <v>88</v>
      </c>
      <c r="G122" s="240">
        <v>12046</v>
      </c>
      <c r="H122" s="240">
        <v>7876</v>
      </c>
      <c r="I122" s="240">
        <v>18</v>
      </c>
      <c r="J122" s="240">
        <v>3390</v>
      </c>
      <c r="K122" s="240">
        <v>1753</v>
      </c>
      <c r="L122" s="240">
        <v>203</v>
      </c>
      <c r="M122" s="240">
        <v>30071</v>
      </c>
      <c r="N122" s="240">
        <v>21300</v>
      </c>
    </row>
    <row r="123" spans="1:14" ht="15">
      <c r="A123" s="239" t="s">
        <v>10</v>
      </c>
      <c r="B123" s="239" t="s">
        <v>803</v>
      </c>
      <c r="C123" s="240">
        <v>11</v>
      </c>
      <c r="D123" s="240">
        <v>966</v>
      </c>
      <c r="E123" s="240">
        <v>256</v>
      </c>
      <c r="F123" s="240">
        <v>55</v>
      </c>
      <c r="G123" s="240">
        <v>13392</v>
      </c>
      <c r="H123" s="240">
        <v>2386</v>
      </c>
      <c r="I123" s="240">
        <v>3</v>
      </c>
      <c r="J123" s="240">
        <v>268</v>
      </c>
      <c r="K123" s="240">
        <v>53</v>
      </c>
      <c r="L123" s="240">
        <v>69</v>
      </c>
      <c r="M123" s="240">
        <v>14626</v>
      </c>
      <c r="N123" s="240">
        <v>2695</v>
      </c>
    </row>
    <row r="124" spans="1:14" ht="15">
      <c r="A124" s="239" t="s">
        <v>10</v>
      </c>
      <c r="B124" s="239" t="s">
        <v>804</v>
      </c>
      <c r="C124" s="240">
        <v>113</v>
      </c>
      <c r="D124" s="240">
        <v>11613</v>
      </c>
      <c r="E124" s="240">
        <v>6439</v>
      </c>
      <c r="F124" s="240">
        <v>133</v>
      </c>
      <c r="G124" s="240">
        <v>16213</v>
      </c>
      <c r="H124" s="240">
        <v>10689</v>
      </c>
      <c r="I124" s="240">
        <v>3</v>
      </c>
      <c r="J124" s="240">
        <v>467</v>
      </c>
      <c r="K124" s="240">
        <v>432</v>
      </c>
      <c r="L124" s="240">
        <v>249</v>
      </c>
      <c r="M124" s="240">
        <v>28293</v>
      </c>
      <c r="N124" s="240">
        <v>17560</v>
      </c>
    </row>
    <row r="125" spans="1:14" ht="15">
      <c r="A125" s="239" t="s">
        <v>10</v>
      </c>
      <c r="B125" s="239" t="s">
        <v>805</v>
      </c>
      <c r="C125" s="240">
        <v>1</v>
      </c>
      <c r="D125" s="240">
        <v>25</v>
      </c>
      <c r="E125" s="240">
        <v>0</v>
      </c>
      <c r="F125" s="240">
        <v>1</v>
      </c>
      <c r="G125" s="240">
        <v>25</v>
      </c>
      <c r="H125" s="240">
        <v>0</v>
      </c>
      <c r="I125" s="240">
        <v>0</v>
      </c>
      <c r="J125" s="240">
        <v>0</v>
      </c>
      <c r="K125" s="240">
        <v>0</v>
      </c>
      <c r="L125" s="240">
        <v>2</v>
      </c>
      <c r="M125" s="240">
        <v>50</v>
      </c>
      <c r="N125" s="240">
        <v>0</v>
      </c>
    </row>
    <row r="126" spans="1:14" ht="15">
      <c r="A126" s="239" t="s">
        <v>10</v>
      </c>
      <c r="B126" s="239" t="s">
        <v>806</v>
      </c>
      <c r="C126" s="240">
        <v>36</v>
      </c>
      <c r="D126" s="240">
        <v>3551</v>
      </c>
      <c r="E126" s="240">
        <v>2670</v>
      </c>
      <c r="F126" s="240">
        <v>17</v>
      </c>
      <c r="G126" s="240">
        <v>2400</v>
      </c>
      <c r="H126" s="240">
        <v>1762</v>
      </c>
      <c r="I126" s="240">
        <v>3</v>
      </c>
      <c r="J126" s="240">
        <v>300</v>
      </c>
      <c r="K126" s="240">
        <v>3</v>
      </c>
      <c r="L126" s="240">
        <v>56</v>
      </c>
      <c r="M126" s="240">
        <v>6251</v>
      </c>
      <c r="N126" s="240">
        <v>4435</v>
      </c>
    </row>
    <row r="127" spans="1:14" ht="15">
      <c r="A127" s="239" t="s">
        <v>10</v>
      </c>
      <c r="B127" s="239" t="s">
        <v>807</v>
      </c>
      <c r="C127" s="240">
        <v>18</v>
      </c>
      <c r="D127" s="240">
        <v>2790</v>
      </c>
      <c r="E127" s="240">
        <v>1048</v>
      </c>
      <c r="F127" s="240">
        <v>23</v>
      </c>
      <c r="G127" s="240">
        <v>2826</v>
      </c>
      <c r="H127" s="240">
        <v>1465</v>
      </c>
      <c r="I127" s="240">
        <v>1</v>
      </c>
      <c r="J127" s="240">
        <v>40</v>
      </c>
      <c r="K127" s="240">
        <v>20</v>
      </c>
      <c r="L127" s="240">
        <v>42</v>
      </c>
      <c r="M127" s="240">
        <v>5656</v>
      </c>
      <c r="N127" s="240">
        <v>2533</v>
      </c>
    </row>
    <row r="128" spans="1:14" ht="15">
      <c r="A128" s="239" t="s">
        <v>10</v>
      </c>
      <c r="B128" s="239" t="s">
        <v>808</v>
      </c>
      <c r="C128" s="240">
        <v>34</v>
      </c>
      <c r="D128" s="240">
        <v>4464</v>
      </c>
      <c r="E128" s="240">
        <v>2653</v>
      </c>
      <c r="F128" s="240">
        <v>28</v>
      </c>
      <c r="G128" s="240">
        <v>4218</v>
      </c>
      <c r="H128" s="240">
        <v>1561</v>
      </c>
      <c r="I128" s="240">
        <v>3</v>
      </c>
      <c r="J128" s="240">
        <v>262</v>
      </c>
      <c r="K128" s="240">
        <v>212</v>
      </c>
      <c r="L128" s="240">
        <v>65</v>
      </c>
      <c r="M128" s="240">
        <v>8944</v>
      </c>
      <c r="N128" s="240">
        <v>4426</v>
      </c>
    </row>
    <row r="129" spans="1:14" ht="15">
      <c r="A129" s="239" t="s">
        <v>10</v>
      </c>
      <c r="B129" s="239" t="s">
        <v>809</v>
      </c>
      <c r="C129" s="240">
        <v>6</v>
      </c>
      <c r="D129" s="240">
        <v>722</v>
      </c>
      <c r="E129" s="240">
        <v>583</v>
      </c>
      <c r="F129" s="240">
        <v>14</v>
      </c>
      <c r="G129" s="240">
        <v>1520</v>
      </c>
      <c r="H129" s="240">
        <v>1064</v>
      </c>
      <c r="I129" s="240">
        <v>0</v>
      </c>
      <c r="J129" s="240">
        <v>0</v>
      </c>
      <c r="K129" s="240">
        <v>0</v>
      </c>
      <c r="L129" s="240">
        <v>20</v>
      </c>
      <c r="M129" s="240">
        <v>2242</v>
      </c>
      <c r="N129" s="240">
        <v>1647</v>
      </c>
    </row>
    <row r="130" spans="1:14" ht="15">
      <c r="A130" s="239" t="s">
        <v>10</v>
      </c>
      <c r="B130" s="239" t="s">
        <v>810</v>
      </c>
      <c r="C130" s="240">
        <v>47</v>
      </c>
      <c r="D130" s="240">
        <v>7928</v>
      </c>
      <c r="E130" s="240">
        <v>6058</v>
      </c>
      <c r="F130" s="240">
        <v>49</v>
      </c>
      <c r="G130" s="240">
        <v>7600</v>
      </c>
      <c r="H130" s="240">
        <v>5564</v>
      </c>
      <c r="I130" s="240">
        <v>5</v>
      </c>
      <c r="J130" s="240">
        <v>844</v>
      </c>
      <c r="K130" s="240">
        <v>266</v>
      </c>
      <c r="L130" s="240">
        <v>101</v>
      </c>
      <c r="M130" s="240">
        <v>16372</v>
      </c>
      <c r="N130" s="240">
        <v>11888</v>
      </c>
    </row>
    <row r="131" spans="1:14" ht="15">
      <c r="A131" s="239" t="s">
        <v>10</v>
      </c>
      <c r="B131" s="239" t="s">
        <v>811</v>
      </c>
      <c r="C131" s="240">
        <v>0</v>
      </c>
      <c r="D131" s="240">
        <v>0</v>
      </c>
      <c r="E131" s="240">
        <v>0</v>
      </c>
      <c r="F131" s="240">
        <v>1</v>
      </c>
      <c r="G131" s="240">
        <v>30</v>
      </c>
      <c r="H131" s="240">
        <v>0</v>
      </c>
      <c r="I131" s="240">
        <v>0</v>
      </c>
      <c r="J131" s="240">
        <v>0</v>
      </c>
      <c r="K131" s="240">
        <v>0</v>
      </c>
      <c r="L131" s="240">
        <v>1</v>
      </c>
      <c r="M131" s="240">
        <v>30</v>
      </c>
      <c r="N131" s="240">
        <v>0</v>
      </c>
    </row>
    <row r="132" spans="1:14" ht="15">
      <c r="A132" s="239" t="s">
        <v>10</v>
      </c>
      <c r="B132" s="239" t="s">
        <v>812</v>
      </c>
      <c r="C132" s="240">
        <v>23</v>
      </c>
      <c r="D132" s="240">
        <v>2875</v>
      </c>
      <c r="E132" s="240">
        <v>1936</v>
      </c>
      <c r="F132" s="240">
        <v>27</v>
      </c>
      <c r="G132" s="240">
        <v>3758</v>
      </c>
      <c r="H132" s="240">
        <v>2465</v>
      </c>
      <c r="I132" s="240">
        <v>4</v>
      </c>
      <c r="J132" s="240">
        <v>890</v>
      </c>
      <c r="K132" s="240">
        <v>675</v>
      </c>
      <c r="L132" s="240">
        <v>54</v>
      </c>
      <c r="M132" s="240">
        <v>7523</v>
      </c>
      <c r="N132" s="240">
        <v>5076</v>
      </c>
    </row>
    <row r="133" spans="1:14" ht="15">
      <c r="A133" s="239" t="s">
        <v>10</v>
      </c>
      <c r="B133" s="239" t="s">
        <v>813</v>
      </c>
      <c r="C133" s="240">
        <v>62</v>
      </c>
      <c r="D133" s="240">
        <v>7754</v>
      </c>
      <c r="E133" s="240">
        <v>3621</v>
      </c>
      <c r="F133" s="240">
        <v>55</v>
      </c>
      <c r="G133" s="240">
        <v>15055</v>
      </c>
      <c r="H133" s="240">
        <v>9459</v>
      </c>
      <c r="I133" s="240">
        <v>4</v>
      </c>
      <c r="J133" s="240">
        <v>252</v>
      </c>
      <c r="K133" s="240">
        <v>284</v>
      </c>
      <c r="L133" s="240">
        <v>121</v>
      </c>
      <c r="M133" s="240">
        <v>23061</v>
      </c>
      <c r="N133" s="240">
        <v>13364</v>
      </c>
    </row>
    <row r="134" spans="1:14" ht="15">
      <c r="A134" s="239" t="s">
        <v>10</v>
      </c>
      <c r="B134" s="239" t="s">
        <v>814</v>
      </c>
      <c r="C134" s="240">
        <v>47</v>
      </c>
      <c r="D134" s="240">
        <v>6613</v>
      </c>
      <c r="E134" s="240">
        <v>3006</v>
      </c>
      <c r="F134" s="240">
        <v>39</v>
      </c>
      <c r="G134" s="240">
        <v>4454</v>
      </c>
      <c r="H134" s="240">
        <v>1886</v>
      </c>
      <c r="I134" s="240">
        <v>0</v>
      </c>
      <c r="J134" s="240">
        <v>0</v>
      </c>
      <c r="K134" s="240">
        <v>0</v>
      </c>
      <c r="L134" s="240">
        <v>86</v>
      </c>
      <c r="M134" s="240">
        <v>11067</v>
      </c>
      <c r="N134" s="240">
        <v>4892</v>
      </c>
    </row>
    <row r="135" spans="1:14" ht="15">
      <c r="A135" s="239" t="s">
        <v>10</v>
      </c>
      <c r="B135" s="239" t="s">
        <v>815</v>
      </c>
      <c r="C135" s="240">
        <v>20</v>
      </c>
      <c r="D135" s="240">
        <v>2494</v>
      </c>
      <c r="E135" s="240">
        <v>1587</v>
      </c>
      <c r="F135" s="240">
        <v>20</v>
      </c>
      <c r="G135" s="240">
        <v>2132</v>
      </c>
      <c r="H135" s="240">
        <v>867</v>
      </c>
      <c r="I135" s="240">
        <v>0</v>
      </c>
      <c r="J135" s="240">
        <v>0</v>
      </c>
      <c r="K135" s="240">
        <v>0</v>
      </c>
      <c r="L135" s="240">
        <v>40</v>
      </c>
      <c r="M135" s="240">
        <v>4626</v>
      </c>
      <c r="N135" s="240">
        <v>2454</v>
      </c>
    </row>
    <row r="136" spans="1:14" ht="15">
      <c r="A136" s="239" t="s">
        <v>10</v>
      </c>
      <c r="B136" s="239" t="s">
        <v>816</v>
      </c>
      <c r="C136" s="240">
        <v>88</v>
      </c>
      <c r="D136" s="240">
        <v>18663</v>
      </c>
      <c r="E136" s="240">
        <v>8552</v>
      </c>
      <c r="F136" s="240">
        <v>98</v>
      </c>
      <c r="G136" s="240">
        <v>12892</v>
      </c>
      <c r="H136" s="240">
        <v>5761</v>
      </c>
      <c r="I136" s="240">
        <v>5</v>
      </c>
      <c r="J136" s="240">
        <v>580</v>
      </c>
      <c r="K136" s="240">
        <v>80</v>
      </c>
      <c r="L136" s="240">
        <v>191</v>
      </c>
      <c r="M136" s="240">
        <v>32135</v>
      </c>
      <c r="N136" s="240">
        <v>14393</v>
      </c>
    </row>
    <row r="137" spans="1:14" ht="15">
      <c r="A137" s="239" t="s">
        <v>10</v>
      </c>
      <c r="B137" s="239" t="s">
        <v>817</v>
      </c>
      <c r="C137" s="240">
        <v>0</v>
      </c>
      <c r="D137" s="240">
        <v>0</v>
      </c>
      <c r="E137" s="240">
        <v>0</v>
      </c>
      <c r="F137" s="240">
        <v>1</v>
      </c>
      <c r="G137" s="240">
        <v>120</v>
      </c>
      <c r="H137" s="240">
        <v>29</v>
      </c>
      <c r="I137" s="240">
        <v>0</v>
      </c>
      <c r="J137" s="240">
        <v>0</v>
      </c>
      <c r="K137" s="240">
        <v>0</v>
      </c>
      <c r="L137" s="240">
        <v>1</v>
      </c>
      <c r="M137" s="240">
        <v>120</v>
      </c>
      <c r="N137" s="240">
        <v>29</v>
      </c>
    </row>
    <row r="138" spans="1:14" ht="15">
      <c r="A138" s="239" t="s">
        <v>10</v>
      </c>
      <c r="B138" s="239" t="s">
        <v>818</v>
      </c>
      <c r="C138" s="240">
        <v>12</v>
      </c>
      <c r="D138" s="240">
        <v>1009</v>
      </c>
      <c r="E138" s="240">
        <v>609</v>
      </c>
      <c r="F138" s="240">
        <v>14</v>
      </c>
      <c r="G138" s="240">
        <v>925</v>
      </c>
      <c r="H138" s="240">
        <v>494</v>
      </c>
      <c r="I138" s="240">
        <v>0</v>
      </c>
      <c r="J138" s="240">
        <v>0</v>
      </c>
      <c r="K138" s="240">
        <v>0</v>
      </c>
      <c r="L138" s="240">
        <v>26</v>
      </c>
      <c r="M138" s="240">
        <v>1934</v>
      </c>
      <c r="N138" s="240">
        <v>1103</v>
      </c>
    </row>
    <row r="139" spans="1:14" ht="15">
      <c r="A139" s="239" t="s">
        <v>10</v>
      </c>
      <c r="B139" s="239" t="s">
        <v>819</v>
      </c>
      <c r="C139" s="240">
        <v>18</v>
      </c>
      <c r="D139" s="240">
        <v>1831</v>
      </c>
      <c r="E139" s="240">
        <v>1433</v>
      </c>
      <c r="F139" s="240">
        <v>16</v>
      </c>
      <c r="G139" s="240">
        <v>1065</v>
      </c>
      <c r="H139" s="240">
        <v>759</v>
      </c>
      <c r="I139" s="240">
        <v>2</v>
      </c>
      <c r="J139" s="240">
        <v>314</v>
      </c>
      <c r="K139" s="240">
        <v>0</v>
      </c>
      <c r="L139" s="240">
        <v>36</v>
      </c>
      <c r="M139" s="240">
        <v>3210</v>
      </c>
      <c r="N139" s="240">
        <v>2192</v>
      </c>
    </row>
    <row r="140" spans="1:14" ht="15">
      <c r="A140" s="239" t="s">
        <v>10</v>
      </c>
      <c r="B140" s="239" t="s">
        <v>820</v>
      </c>
      <c r="C140" s="240">
        <v>18</v>
      </c>
      <c r="D140" s="240">
        <v>2528</v>
      </c>
      <c r="E140" s="240">
        <v>671</v>
      </c>
      <c r="F140" s="240">
        <v>22</v>
      </c>
      <c r="G140" s="240">
        <v>2959</v>
      </c>
      <c r="H140" s="240">
        <v>794</v>
      </c>
      <c r="I140" s="240">
        <v>0</v>
      </c>
      <c r="J140" s="240">
        <v>0</v>
      </c>
      <c r="K140" s="240">
        <v>0</v>
      </c>
      <c r="L140" s="240">
        <v>40</v>
      </c>
      <c r="M140" s="240">
        <v>5487</v>
      </c>
      <c r="N140" s="240">
        <v>1465</v>
      </c>
    </row>
    <row r="141" spans="1:14" ht="15">
      <c r="A141" s="239" t="s">
        <v>10</v>
      </c>
      <c r="B141" s="239" t="s">
        <v>821</v>
      </c>
      <c r="C141" s="240">
        <v>36</v>
      </c>
      <c r="D141" s="240">
        <v>4152</v>
      </c>
      <c r="E141" s="240">
        <v>1682</v>
      </c>
      <c r="F141" s="240">
        <v>39</v>
      </c>
      <c r="G141" s="240">
        <v>4441</v>
      </c>
      <c r="H141" s="240">
        <v>1500</v>
      </c>
      <c r="I141" s="240">
        <v>2</v>
      </c>
      <c r="J141" s="240">
        <v>136</v>
      </c>
      <c r="K141" s="240">
        <v>87</v>
      </c>
      <c r="L141" s="240">
        <v>77</v>
      </c>
      <c r="M141" s="240">
        <v>8729</v>
      </c>
      <c r="N141" s="240">
        <v>3269</v>
      </c>
    </row>
    <row r="142" spans="1:14" ht="15">
      <c r="A142" s="239" t="s">
        <v>10</v>
      </c>
      <c r="B142" s="239" t="s">
        <v>822</v>
      </c>
      <c r="C142" s="240">
        <v>4</v>
      </c>
      <c r="D142" s="240">
        <v>1145</v>
      </c>
      <c r="E142" s="240">
        <v>514</v>
      </c>
      <c r="F142" s="240">
        <v>7</v>
      </c>
      <c r="G142" s="240">
        <v>1673</v>
      </c>
      <c r="H142" s="240">
        <v>855</v>
      </c>
      <c r="I142" s="240">
        <v>1</v>
      </c>
      <c r="J142" s="240">
        <v>100</v>
      </c>
      <c r="K142" s="240">
        <v>6</v>
      </c>
      <c r="L142" s="240">
        <v>12</v>
      </c>
      <c r="M142" s="240">
        <v>2918</v>
      </c>
      <c r="N142" s="240">
        <v>1375</v>
      </c>
    </row>
    <row r="143" spans="1:14" ht="15">
      <c r="A143" s="239" t="s">
        <v>10</v>
      </c>
      <c r="B143" s="239" t="s">
        <v>823</v>
      </c>
      <c r="C143" s="240">
        <v>87</v>
      </c>
      <c r="D143" s="240">
        <v>14267</v>
      </c>
      <c r="E143" s="240">
        <v>7571</v>
      </c>
      <c r="F143" s="240">
        <v>84</v>
      </c>
      <c r="G143" s="240">
        <v>15550</v>
      </c>
      <c r="H143" s="240">
        <v>7421</v>
      </c>
      <c r="I143" s="240">
        <v>4</v>
      </c>
      <c r="J143" s="240">
        <v>1545</v>
      </c>
      <c r="K143" s="240">
        <v>321</v>
      </c>
      <c r="L143" s="240">
        <v>175</v>
      </c>
      <c r="M143" s="240">
        <v>31362</v>
      </c>
      <c r="N143" s="240">
        <v>15313</v>
      </c>
    </row>
    <row r="144" spans="1:14" ht="15">
      <c r="A144" s="239" t="s">
        <v>10</v>
      </c>
      <c r="B144" s="239" t="s">
        <v>824</v>
      </c>
      <c r="C144" s="240">
        <v>50</v>
      </c>
      <c r="D144" s="240">
        <v>6655</v>
      </c>
      <c r="E144" s="240">
        <v>1961</v>
      </c>
      <c r="F144" s="240">
        <v>59</v>
      </c>
      <c r="G144" s="240">
        <v>6181</v>
      </c>
      <c r="H144" s="240">
        <v>1469</v>
      </c>
      <c r="I144" s="240">
        <v>4</v>
      </c>
      <c r="J144" s="240">
        <v>250</v>
      </c>
      <c r="K144" s="240">
        <v>62</v>
      </c>
      <c r="L144" s="240">
        <v>113</v>
      </c>
      <c r="M144" s="240">
        <v>13086</v>
      </c>
      <c r="N144" s="240">
        <v>3492</v>
      </c>
    </row>
    <row r="145" spans="1:14" ht="15">
      <c r="A145" s="239" t="s">
        <v>10</v>
      </c>
      <c r="B145" s="239" t="s">
        <v>825</v>
      </c>
      <c r="C145" s="240">
        <v>64</v>
      </c>
      <c r="D145" s="240">
        <v>9549</v>
      </c>
      <c r="E145" s="240">
        <v>4981</v>
      </c>
      <c r="F145" s="240">
        <v>81</v>
      </c>
      <c r="G145" s="240">
        <v>9603</v>
      </c>
      <c r="H145" s="240">
        <v>5164</v>
      </c>
      <c r="I145" s="240">
        <v>9</v>
      </c>
      <c r="J145" s="240">
        <v>1034</v>
      </c>
      <c r="K145" s="240">
        <v>576</v>
      </c>
      <c r="L145" s="240">
        <v>154</v>
      </c>
      <c r="M145" s="240">
        <v>20186</v>
      </c>
      <c r="N145" s="240">
        <v>10721</v>
      </c>
    </row>
    <row r="146" spans="1:14" ht="15">
      <c r="A146" s="239" t="s">
        <v>10</v>
      </c>
      <c r="B146" s="239" t="s">
        <v>826</v>
      </c>
      <c r="C146" s="240">
        <v>16</v>
      </c>
      <c r="D146" s="240">
        <v>2877</v>
      </c>
      <c r="E146" s="240">
        <v>1512</v>
      </c>
      <c r="F146" s="240">
        <v>21</v>
      </c>
      <c r="G146" s="240">
        <v>2010</v>
      </c>
      <c r="H146" s="240">
        <v>1164</v>
      </c>
      <c r="I146" s="240">
        <v>0</v>
      </c>
      <c r="J146" s="240">
        <v>0</v>
      </c>
      <c r="K146" s="240">
        <v>0</v>
      </c>
      <c r="L146" s="240">
        <v>37</v>
      </c>
      <c r="M146" s="240">
        <v>4887</v>
      </c>
      <c r="N146" s="240">
        <v>2676</v>
      </c>
    </row>
    <row r="147" spans="1:14" ht="15">
      <c r="A147" s="239" t="s">
        <v>10</v>
      </c>
      <c r="B147" s="239" t="s">
        <v>827</v>
      </c>
      <c r="C147" s="240">
        <v>6</v>
      </c>
      <c r="D147" s="240">
        <v>433</v>
      </c>
      <c r="E147" s="240">
        <v>255</v>
      </c>
      <c r="F147" s="240">
        <v>9</v>
      </c>
      <c r="G147" s="240">
        <v>826</v>
      </c>
      <c r="H147" s="240">
        <v>485</v>
      </c>
      <c r="I147" s="240">
        <v>0</v>
      </c>
      <c r="J147" s="240">
        <v>0</v>
      </c>
      <c r="K147" s="240">
        <v>0</v>
      </c>
      <c r="L147" s="240">
        <v>15</v>
      </c>
      <c r="M147" s="240">
        <v>1259</v>
      </c>
      <c r="N147" s="240">
        <v>740</v>
      </c>
    </row>
    <row r="148" spans="1:14" ht="15">
      <c r="A148" s="239" t="s">
        <v>10</v>
      </c>
      <c r="B148" s="239" t="s">
        <v>828</v>
      </c>
      <c r="C148" s="240">
        <v>1</v>
      </c>
      <c r="D148" s="240">
        <v>70</v>
      </c>
      <c r="E148" s="240">
        <v>60</v>
      </c>
      <c r="F148" s="240">
        <v>1</v>
      </c>
      <c r="G148" s="240">
        <v>40</v>
      </c>
      <c r="H148" s="240">
        <v>18</v>
      </c>
      <c r="I148" s="240">
        <v>0</v>
      </c>
      <c r="J148" s="240">
        <v>0</v>
      </c>
      <c r="K148" s="240">
        <v>0</v>
      </c>
      <c r="L148" s="240">
        <v>2</v>
      </c>
      <c r="M148" s="240">
        <v>110</v>
      </c>
      <c r="N148" s="240">
        <v>78</v>
      </c>
    </row>
    <row r="149" spans="1:14" ht="15">
      <c r="A149" s="239" t="s">
        <v>10</v>
      </c>
      <c r="B149" s="239" t="s">
        <v>829</v>
      </c>
      <c r="C149" s="240">
        <v>76</v>
      </c>
      <c r="D149" s="240">
        <v>18222</v>
      </c>
      <c r="E149" s="240">
        <v>13267</v>
      </c>
      <c r="F149" s="240">
        <v>66</v>
      </c>
      <c r="G149" s="240">
        <v>15414</v>
      </c>
      <c r="H149" s="240">
        <v>11033</v>
      </c>
      <c r="I149" s="240">
        <v>1</v>
      </c>
      <c r="J149" s="240">
        <v>50</v>
      </c>
      <c r="K149" s="240">
        <v>11</v>
      </c>
      <c r="L149" s="240">
        <v>143</v>
      </c>
      <c r="M149" s="240">
        <v>33686</v>
      </c>
      <c r="N149" s="240">
        <v>24311</v>
      </c>
    </row>
    <row r="150" spans="1:14" ht="15">
      <c r="A150" s="239" t="s">
        <v>10</v>
      </c>
      <c r="B150" s="239" t="s">
        <v>830</v>
      </c>
      <c r="C150" s="240">
        <v>20</v>
      </c>
      <c r="D150" s="240">
        <v>2141</v>
      </c>
      <c r="E150" s="240">
        <v>894</v>
      </c>
      <c r="F150" s="240">
        <v>27</v>
      </c>
      <c r="G150" s="240">
        <v>2604</v>
      </c>
      <c r="H150" s="240">
        <v>1065</v>
      </c>
      <c r="I150" s="240">
        <v>3</v>
      </c>
      <c r="J150" s="240">
        <v>300</v>
      </c>
      <c r="K150" s="240">
        <v>46</v>
      </c>
      <c r="L150" s="240">
        <v>50</v>
      </c>
      <c r="M150" s="240">
        <v>5045</v>
      </c>
      <c r="N150" s="240">
        <v>2005</v>
      </c>
    </row>
    <row r="151" spans="1:14" ht="15">
      <c r="A151" s="239" t="s">
        <v>11</v>
      </c>
      <c r="B151" s="239" t="s">
        <v>831</v>
      </c>
      <c r="C151" s="240">
        <v>32</v>
      </c>
      <c r="D151" s="240">
        <v>8258</v>
      </c>
      <c r="E151" s="240">
        <v>4974</v>
      </c>
      <c r="F151" s="240">
        <v>32</v>
      </c>
      <c r="G151" s="240">
        <v>5618</v>
      </c>
      <c r="H151" s="240">
        <v>3228</v>
      </c>
      <c r="I151" s="240">
        <v>1</v>
      </c>
      <c r="J151" s="240">
        <v>376</v>
      </c>
      <c r="K151" s="240">
        <v>220</v>
      </c>
      <c r="L151" s="240">
        <v>65</v>
      </c>
      <c r="M151" s="240">
        <v>14252</v>
      </c>
      <c r="N151" s="240">
        <v>8422</v>
      </c>
    </row>
    <row r="152" spans="1:14" ht="15">
      <c r="A152" s="239" t="s">
        <v>11</v>
      </c>
      <c r="B152" s="239" t="s">
        <v>832</v>
      </c>
      <c r="C152" s="240">
        <v>12</v>
      </c>
      <c r="D152" s="240">
        <v>2676</v>
      </c>
      <c r="E152" s="240">
        <v>1610</v>
      </c>
      <c r="F152" s="240">
        <v>17</v>
      </c>
      <c r="G152" s="240">
        <v>1582</v>
      </c>
      <c r="H152" s="240">
        <v>755</v>
      </c>
      <c r="I152" s="240">
        <v>0</v>
      </c>
      <c r="J152" s="240">
        <v>0</v>
      </c>
      <c r="K152" s="240">
        <v>0</v>
      </c>
      <c r="L152" s="240">
        <v>29</v>
      </c>
      <c r="M152" s="240">
        <v>4258</v>
      </c>
      <c r="N152" s="240">
        <v>2365</v>
      </c>
    </row>
    <row r="153" spans="1:14" ht="15">
      <c r="A153" s="239" t="s">
        <v>11</v>
      </c>
      <c r="B153" s="239" t="s">
        <v>833</v>
      </c>
      <c r="C153" s="240">
        <v>27</v>
      </c>
      <c r="D153" s="240">
        <v>5167</v>
      </c>
      <c r="E153" s="240">
        <v>3497</v>
      </c>
      <c r="F153" s="240">
        <v>28</v>
      </c>
      <c r="G153" s="240">
        <v>3317</v>
      </c>
      <c r="H153" s="240">
        <v>2443</v>
      </c>
      <c r="I153" s="240">
        <v>1</v>
      </c>
      <c r="J153" s="240">
        <v>100</v>
      </c>
      <c r="K153" s="240">
        <v>0</v>
      </c>
      <c r="L153" s="240">
        <v>56</v>
      </c>
      <c r="M153" s="240">
        <v>8584</v>
      </c>
      <c r="N153" s="240">
        <v>5940</v>
      </c>
    </row>
    <row r="154" spans="1:14" ht="15">
      <c r="A154" s="239" t="s">
        <v>11</v>
      </c>
      <c r="B154" s="239" t="s">
        <v>834</v>
      </c>
      <c r="C154" s="240">
        <v>3</v>
      </c>
      <c r="D154" s="240">
        <v>220</v>
      </c>
      <c r="E154" s="240">
        <v>112</v>
      </c>
      <c r="F154" s="240">
        <v>8</v>
      </c>
      <c r="G154" s="240">
        <v>1736</v>
      </c>
      <c r="H154" s="240">
        <v>1178</v>
      </c>
      <c r="I154" s="240">
        <v>0</v>
      </c>
      <c r="J154" s="240">
        <v>0</v>
      </c>
      <c r="K154" s="240">
        <v>0</v>
      </c>
      <c r="L154" s="240">
        <v>11</v>
      </c>
      <c r="M154" s="240">
        <v>1956</v>
      </c>
      <c r="N154" s="240">
        <v>1290</v>
      </c>
    </row>
    <row r="155" spans="1:14" ht="15">
      <c r="A155" s="239" t="s">
        <v>11</v>
      </c>
      <c r="B155" s="239" t="s">
        <v>835</v>
      </c>
      <c r="C155" s="240">
        <v>28</v>
      </c>
      <c r="D155" s="240">
        <v>4599</v>
      </c>
      <c r="E155" s="240">
        <v>3099</v>
      </c>
      <c r="F155" s="240">
        <v>33</v>
      </c>
      <c r="G155" s="240">
        <v>3706</v>
      </c>
      <c r="H155" s="240">
        <v>2206</v>
      </c>
      <c r="I155" s="240">
        <v>3</v>
      </c>
      <c r="J155" s="240">
        <v>180</v>
      </c>
      <c r="K155" s="240">
        <v>151</v>
      </c>
      <c r="L155" s="240">
        <v>64</v>
      </c>
      <c r="M155" s="240">
        <v>8485</v>
      </c>
      <c r="N155" s="240">
        <v>5456</v>
      </c>
    </row>
    <row r="156" spans="1:14" ht="15">
      <c r="A156" s="239" t="s">
        <v>11</v>
      </c>
      <c r="B156" s="239" t="s">
        <v>836</v>
      </c>
      <c r="C156" s="240">
        <v>34</v>
      </c>
      <c r="D156" s="240">
        <v>4927</v>
      </c>
      <c r="E156" s="240">
        <v>3635</v>
      </c>
      <c r="F156" s="240">
        <v>27</v>
      </c>
      <c r="G156" s="240">
        <v>3660</v>
      </c>
      <c r="H156" s="240">
        <v>2879</v>
      </c>
      <c r="I156" s="240">
        <v>3</v>
      </c>
      <c r="J156" s="240">
        <v>175</v>
      </c>
      <c r="K156" s="240">
        <v>181</v>
      </c>
      <c r="L156" s="240">
        <v>64</v>
      </c>
      <c r="M156" s="240">
        <v>8762</v>
      </c>
      <c r="N156" s="240">
        <v>6695</v>
      </c>
    </row>
    <row r="157" spans="1:14" ht="15">
      <c r="A157" s="239" t="s">
        <v>11</v>
      </c>
      <c r="B157" s="239" t="s">
        <v>837</v>
      </c>
      <c r="C157" s="240">
        <v>22</v>
      </c>
      <c r="D157" s="240">
        <v>2935</v>
      </c>
      <c r="E157" s="240">
        <v>1502</v>
      </c>
      <c r="F157" s="240">
        <v>13</v>
      </c>
      <c r="G157" s="240">
        <v>1804</v>
      </c>
      <c r="H157" s="240">
        <v>351</v>
      </c>
      <c r="I157" s="240">
        <v>1</v>
      </c>
      <c r="J157" s="240">
        <v>120</v>
      </c>
      <c r="K157" s="240">
        <v>120</v>
      </c>
      <c r="L157" s="240">
        <v>36</v>
      </c>
      <c r="M157" s="240">
        <v>4859</v>
      </c>
      <c r="N157" s="240">
        <v>1973</v>
      </c>
    </row>
    <row r="158" spans="1:14" ht="15">
      <c r="A158" s="239" t="s">
        <v>11</v>
      </c>
      <c r="B158" s="239" t="s">
        <v>838</v>
      </c>
      <c r="C158" s="240">
        <v>5</v>
      </c>
      <c r="D158" s="240">
        <v>704</v>
      </c>
      <c r="E158" s="240">
        <v>252</v>
      </c>
      <c r="F158" s="240">
        <v>4</v>
      </c>
      <c r="G158" s="240">
        <v>764</v>
      </c>
      <c r="H158" s="240">
        <v>103</v>
      </c>
      <c r="I158" s="240">
        <v>0</v>
      </c>
      <c r="J158" s="240">
        <v>0</v>
      </c>
      <c r="K158" s="240">
        <v>0</v>
      </c>
      <c r="L158" s="240">
        <v>9</v>
      </c>
      <c r="M158" s="240">
        <v>1468</v>
      </c>
      <c r="N158" s="240">
        <v>355</v>
      </c>
    </row>
    <row r="159" spans="1:14" ht="15">
      <c r="A159" s="239" t="s">
        <v>11</v>
      </c>
      <c r="B159" s="239" t="s">
        <v>839</v>
      </c>
      <c r="C159" s="240">
        <v>11</v>
      </c>
      <c r="D159" s="240">
        <v>1730</v>
      </c>
      <c r="E159" s="240">
        <v>707</v>
      </c>
      <c r="F159" s="240">
        <v>7</v>
      </c>
      <c r="G159" s="240">
        <v>1218</v>
      </c>
      <c r="H159" s="240">
        <v>345</v>
      </c>
      <c r="I159" s="240">
        <v>1</v>
      </c>
      <c r="J159" s="240">
        <v>56</v>
      </c>
      <c r="K159" s="240">
        <v>6</v>
      </c>
      <c r="L159" s="240">
        <v>19</v>
      </c>
      <c r="M159" s="240">
        <v>3004</v>
      </c>
      <c r="N159" s="240">
        <v>1058</v>
      </c>
    </row>
    <row r="160" spans="1:14" ht="15">
      <c r="A160" s="239" t="s">
        <v>11</v>
      </c>
      <c r="B160" s="239" t="s">
        <v>840</v>
      </c>
      <c r="C160" s="240">
        <v>21</v>
      </c>
      <c r="D160" s="240">
        <v>3581</v>
      </c>
      <c r="E160" s="240">
        <v>1681</v>
      </c>
      <c r="F160" s="240">
        <v>21</v>
      </c>
      <c r="G160" s="240">
        <v>2874</v>
      </c>
      <c r="H160" s="240">
        <v>1036</v>
      </c>
      <c r="I160" s="240">
        <v>4</v>
      </c>
      <c r="J160" s="240">
        <v>139</v>
      </c>
      <c r="K160" s="240">
        <v>150</v>
      </c>
      <c r="L160" s="240">
        <v>46</v>
      </c>
      <c r="M160" s="240">
        <v>6594</v>
      </c>
      <c r="N160" s="240">
        <v>2867</v>
      </c>
    </row>
    <row r="161" spans="1:14" ht="15">
      <c r="A161" s="239" t="s">
        <v>11</v>
      </c>
      <c r="B161" s="239" t="s">
        <v>841</v>
      </c>
      <c r="C161" s="240">
        <v>25</v>
      </c>
      <c r="D161" s="240">
        <v>5640</v>
      </c>
      <c r="E161" s="240">
        <v>5315</v>
      </c>
      <c r="F161" s="240">
        <v>24</v>
      </c>
      <c r="G161" s="240">
        <v>4127</v>
      </c>
      <c r="H161" s="240">
        <v>3671</v>
      </c>
      <c r="I161" s="240">
        <v>0</v>
      </c>
      <c r="J161" s="240">
        <v>0</v>
      </c>
      <c r="K161" s="240">
        <v>0</v>
      </c>
      <c r="L161" s="240">
        <v>49</v>
      </c>
      <c r="M161" s="240">
        <v>9767</v>
      </c>
      <c r="N161" s="240">
        <v>8986</v>
      </c>
    </row>
    <row r="162" spans="1:14" ht="15">
      <c r="A162" s="239" t="s">
        <v>11</v>
      </c>
      <c r="B162" s="239" t="s">
        <v>842</v>
      </c>
      <c r="C162" s="240">
        <v>11</v>
      </c>
      <c r="D162" s="240">
        <v>1585</v>
      </c>
      <c r="E162" s="240">
        <v>680</v>
      </c>
      <c r="F162" s="240">
        <v>6</v>
      </c>
      <c r="G162" s="240">
        <v>494</v>
      </c>
      <c r="H162" s="240">
        <v>407</v>
      </c>
      <c r="I162" s="240">
        <v>0</v>
      </c>
      <c r="J162" s="240">
        <v>0</v>
      </c>
      <c r="K162" s="240">
        <v>0</v>
      </c>
      <c r="L162" s="240">
        <v>17</v>
      </c>
      <c r="M162" s="240">
        <v>2079</v>
      </c>
      <c r="N162" s="240">
        <v>1087</v>
      </c>
    </row>
    <row r="163" spans="1:14" ht="15">
      <c r="A163" s="239" t="s">
        <v>11</v>
      </c>
      <c r="B163" s="239" t="s">
        <v>843</v>
      </c>
      <c r="C163" s="240">
        <v>1</v>
      </c>
      <c r="D163" s="240">
        <v>60</v>
      </c>
      <c r="E163" s="240">
        <v>60</v>
      </c>
      <c r="F163" s="240">
        <v>0</v>
      </c>
      <c r="G163" s="240">
        <v>0</v>
      </c>
      <c r="H163" s="240">
        <v>0</v>
      </c>
      <c r="I163" s="240">
        <v>0</v>
      </c>
      <c r="J163" s="240">
        <v>0</v>
      </c>
      <c r="K163" s="240">
        <v>0</v>
      </c>
      <c r="L163" s="240">
        <v>1</v>
      </c>
      <c r="M163" s="240">
        <v>60</v>
      </c>
      <c r="N163" s="240">
        <v>60</v>
      </c>
    </row>
    <row r="164" spans="1:14" ht="15">
      <c r="A164" s="239" t="s">
        <v>11</v>
      </c>
      <c r="B164" s="239" t="s">
        <v>844</v>
      </c>
      <c r="C164" s="240">
        <v>9</v>
      </c>
      <c r="D164" s="240">
        <v>1238</v>
      </c>
      <c r="E164" s="240">
        <v>624</v>
      </c>
      <c r="F164" s="240">
        <v>6</v>
      </c>
      <c r="G164" s="240">
        <v>380</v>
      </c>
      <c r="H164" s="240">
        <v>151</v>
      </c>
      <c r="I164" s="240">
        <v>0</v>
      </c>
      <c r="J164" s="240">
        <v>0</v>
      </c>
      <c r="K164" s="240">
        <v>0</v>
      </c>
      <c r="L164" s="240">
        <v>15</v>
      </c>
      <c r="M164" s="240">
        <v>1618</v>
      </c>
      <c r="N164" s="240">
        <v>775</v>
      </c>
    </row>
    <row r="165" spans="1:14" ht="15">
      <c r="A165" s="239" t="s">
        <v>11</v>
      </c>
      <c r="B165" s="239" t="s">
        <v>845</v>
      </c>
      <c r="C165" s="240">
        <v>9</v>
      </c>
      <c r="D165" s="240">
        <v>1360</v>
      </c>
      <c r="E165" s="240">
        <v>144</v>
      </c>
      <c r="F165" s="240">
        <v>8</v>
      </c>
      <c r="G165" s="240">
        <v>1240</v>
      </c>
      <c r="H165" s="240">
        <v>229</v>
      </c>
      <c r="I165" s="240">
        <v>0</v>
      </c>
      <c r="J165" s="240">
        <v>0</v>
      </c>
      <c r="K165" s="240">
        <v>0</v>
      </c>
      <c r="L165" s="240">
        <v>17</v>
      </c>
      <c r="M165" s="240">
        <v>2600</v>
      </c>
      <c r="N165" s="240">
        <v>373</v>
      </c>
    </row>
    <row r="166" spans="1:14" ht="15">
      <c r="A166" s="239" t="s">
        <v>11</v>
      </c>
      <c r="B166" s="239" t="s">
        <v>846</v>
      </c>
      <c r="C166" s="240">
        <v>12</v>
      </c>
      <c r="D166" s="240">
        <v>1390</v>
      </c>
      <c r="E166" s="240">
        <v>1005</v>
      </c>
      <c r="F166" s="240">
        <v>9</v>
      </c>
      <c r="G166" s="240">
        <v>1128</v>
      </c>
      <c r="H166" s="240">
        <v>789</v>
      </c>
      <c r="I166" s="240">
        <v>0</v>
      </c>
      <c r="J166" s="240">
        <v>0</v>
      </c>
      <c r="K166" s="240">
        <v>0</v>
      </c>
      <c r="L166" s="240">
        <v>21</v>
      </c>
      <c r="M166" s="240">
        <v>2518</v>
      </c>
      <c r="N166" s="240">
        <v>1794</v>
      </c>
    </row>
    <row r="167" spans="1:14" ht="15">
      <c r="A167" s="239" t="s">
        <v>11</v>
      </c>
      <c r="B167" s="239" t="s">
        <v>847</v>
      </c>
      <c r="C167" s="240">
        <v>3</v>
      </c>
      <c r="D167" s="240">
        <v>400</v>
      </c>
      <c r="E167" s="240">
        <v>18</v>
      </c>
      <c r="F167" s="240">
        <v>2</v>
      </c>
      <c r="G167" s="240">
        <v>200</v>
      </c>
      <c r="H167" s="240">
        <v>103</v>
      </c>
      <c r="I167" s="240">
        <v>0</v>
      </c>
      <c r="J167" s="240">
        <v>0</v>
      </c>
      <c r="K167" s="240">
        <v>0</v>
      </c>
      <c r="L167" s="240">
        <v>5</v>
      </c>
      <c r="M167" s="240">
        <v>600</v>
      </c>
      <c r="N167" s="240">
        <v>121</v>
      </c>
    </row>
    <row r="168" spans="1:14" ht="15">
      <c r="A168" s="239" t="s">
        <v>11</v>
      </c>
      <c r="B168" s="239" t="s">
        <v>848</v>
      </c>
      <c r="C168" s="240">
        <v>37</v>
      </c>
      <c r="D168" s="240">
        <v>5301</v>
      </c>
      <c r="E168" s="240">
        <v>3624</v>
      </c>
      <c r="F168" s="240">
        <v>37</v>
      </c>
      <c r="G168" s="240">
        <v>6601</v>
      </c>
      <c r="H168" s="240">
        <v>4729</v>
      </c>
      <c r="I168" s="240">
        <v>2</v>
      </c>
      <c r="J168" s="240">
        <v>639</v>
      </c>
      <c r="K168" s="240">
        <v>600</v>
      </c>
      <c r="L168" s="240">
        <v>76</v>
      </c>
      <c r="M168" s="240">
        <v>12541</v>
      </c>
      <c r="N168" s="240">
        <v>8953</v>
      </c>
    </row>
    <row r="169" spans="1:14" ht="15">
      <c r="A169" s="239" t="s">
        <v>11</v>
      </c>
      <c r="B169" s="239" t="s">
        <v>849</v>
      </c>
      <c r="C169" s="240">
        <v>16</v>
      </c>
      <c r="D169" s="240">
        <v>3002</v>
      </c>
      <c r="E169" s="240">
        <v>1464</v>
      </c>
      <c r="F169" s="240">
        <v>29</v>
      </c>
      <c r="G169" s="240">
        <v>4670</v>
      </c>
      <c r="H169" s="240">
        <v>2734</v>
      </c>
      <c r="I169" s="240">
        <v>1</v>
      </c>
      <c r="J169" s="240">
        <v>10</v>
      </c>
      <c r="K169" s="240">
        <v>1</v>
      </c>
      <c r="L169" s="240">
        <v>46</v>
      </c>
      <c r="M169" s="240">
        <v>7682</v>
      </c>
      <c r="N169" s="240">
        <v>4199</v>
      </c>
    </row>
    <row r="170" spans="1:14" ht="15">
      <c r="A170" s="239" t="s">
        <v>11</v>
      </c>
      <c r="B170" s="239" t="s">
        <v>850</v>
      </c>
      <c r="C170" s="240">
        <v>34</v>
      </c>
      <c r="D170" s="240">
        <v>5144</v>
      </c>
      <c r="E170" s="240">
        <v>3981</v>
      </c>
      <c r="F170" s="240">
        <v>58</v>
      </c>
      <c r="G170" s="240">
        <v>8005</v>
      </c>
      <c r="H170" s="240">
        <v>6323</v>
      </c>
      <c r="I170" s="240">
        <v>1</v>
      </c>
      <c r="J170" s="240">
        <v>150</v>
      </c>
      <c r="K170" s="240">
        <v>86</v>
      </c>
      <c r="L170" s="240">
        <v>93</v>
      </c>
      <c r="M170" s="240">
        <v>13299</v>
      </c>
      <c r="N170" s="240">
        <v>10390</v>
      </c>
    </row>
    <row r="171" spans="1:14" ht="15">
      <c r="A171" s="239" t="s">
        <v>11</v>
      </c>
      <c r="B171" s="239" t="s">
        <v>851</v>
      </c>
      <c r="C171" s="240">
        <v>30</v>
      </c>
      <c r="D171" s="240">
        <v>5519</v>
      </c>
      <c r="E171" s="240">
        <v>3225</v>
      </c>
      <c r="F171" s="240">
        <v>35</v>
      </c>
      <c r="G171" s="240">
        <v>4135</v>
      </c>
      <c r="H171" s="240">
        <v>2448</v>
      </c>
      <c r="I171" s="240">
        <v>0</v>
      </c>
      <c r="J171" s="240">
        <v>0</v>
      </c>
      <c r="K171" s="240">
        <v>0</v>
      </c>
      <c r="L171" s="240">
        <v>65</v>
      </c>
      <c r="M171" s="240">
        <v>9654</v>
      </c>
      <c r="N171" s="240">
        <v>5673</v>
      </c>
    </row>
    <row r="172" spans="1:14" ht="15">
      <c r="A172" s="239" t="s">
        <v>12</v>
      </c>
      <c r="B172" s="239" t="s">
        <v>779</v>
      </c>
      <c r="C172" s="240">
        <v>5</v>
      </c>
      <c r="D172" s="240">
        <v>452</v>
      </c>
      <c r="E172" s="240">
        <v>325</v>
      </c>
      <c r="F172" s="240">
        <v>9</v>
      </c>
      <c r="G172" s="240">
        <v>623</v>
      </c>
      <c r="H172" s="240">
        <v>514</v>
      </c>
      <c r="I172" s="240">
        <v>0</v>
      </c>
      <c r="J172" s="240">
        <v>0</v>
      </c>
      <c r="K172" s="240">
        <v>0</v>
      </c>
      <c r="L172" s="240">
        <v>14</v>
      </c>
      <c r="M172" s="240">
        <v>1075</v>
      </c>
      <c r="N172" s="240">
        <v>839</v>
      </c>
    </row>
    <row r="173" spans="1:14" ht="15">
      <c r="A173" s="239" t="s">
        <v>12</v>
      </c>
      <c r="B173" s="239" t="s">
        <v>852</v>
      </c>
      <c r="C173" s="240">
        <v>4</v>
      </c>
      <c r="D173" s="240">
        <v>204</v>
      </c>
      <c r="E173" s="240">
        <v>37</v>
      </c>
      <c r="F173" s="240">
        <v>1</v>
      </c>
      <c r="G173" s="240">
        <v>120</v>
      </c>
      <c r="H173" s="240">
        <v>120</v>
      </c>
      <c r="I173" s="240">
        <v>0</v>
      </c>
      <c r="J173" s="240">
        <v>0</v>
      </c>
      <c r="K173" s="240">
        <v>0</v>
      </c>
      <c r="L173" s="240">
        <v>5</v>
      </c>
      <c r="M173" s="240">
        <v>324</v>
      </c>
      <c r="N173" s="240">
        <v>157</v>
      </c>
    </row>
    <row r="174" spans="1:14" ht="15">
      <c r="A174" s="239" t="s">
        <v>12</v>
      </c>
      <c r="B174" s="239" t="s">
        <v>853</v>
      </c>
      <c r="C174" s="240">
        <v>18</v>
      </c>
      <c r="D174" s="240">
        <v>3171</v>
      </c>
      <c r="E174" s="240">
        <v>2463</v>
      </c>
      <c r="F174" s="240">
        <v>17</v>
      </c>
      <c r="G174" s="240">
        <v>1783</v>
      </c>
      <c r="H174" s="240">
        <v>1002</v>
      </c>
      <c r="I174" s="240">
        <v>0</v>
      </c>
      <c r="J174" s="240">
        <v>0</v>
      </c>
      <c r="K174" s="240">
        <v>0</v>
      </c>
      <c r="L174" s="240">
        <v>35</v>
      </c>
      <c r="M174" s="240">
        <v>4954</v>
      </c>
      <c r="N174" s="240">
        <v>3465</v>
      </c>
    </row>
    <row r="175" spans="1:14" ht="15">
      <c r="A175" s="239" t="s">
        <v>12</v>
      </c>
      <c r="B175" s="239" t="s">
        <v>854</v>
      </c>
      <c r="C175" s="240">
        <v>30</v>
      </c>
      <c r="D175" s="240">
        <v>2586</v>
      </c>
      <c r="E175" s="240">
        <v>1587</v>
      </c>
      <c r="F175" s="240">
        <v>39</v>
      </c>
      <c r="G175" s="240">
        <v>3125</v>
      </c>
      <c r="H175" s="240">
        <v>2221</v>
      </c>
      <c r="I175" s="240">
        <v>3</v>
      </c>
      <c r="J175" s="240">
        <v>125</v>
      </c>
      <c r="K175" s="240">
        <v>95</v>
      </c>
      <c r="L175" s="240">
        <v>72</v>
      </c>
      <c r="M175" s="240">
        <v>5836</v>
      </c>
      <c r="N175" s="240">
        <v>3903</v>
      </c>
    </row>
    <row r="176" spans="1:14" ht="15">
      <c r="A176" s="239" t="s">
        <v>12</v>
      </c>
      <c r="B176" s="239" t="s">
        <v>855</v>
      </c>
      <c r="C176" s="240">
        <v>1</v>
      </c>
      <c r="D176" s="240">
        <v>25</v>
      </c>
      <c r="E176" s="240">
        <v>15</v>
      </c>
      <c r="F176" s="240">
        <v>3</v>
      </c>
      <c r="G176" s="240">
        <v>170</v>
      </c>
      <c r="H176" s="240">
        <v>28</v>
      </c>
      <c r="I176" s="240">
        <v>0</v>
      </c>
      <c r="J176" s="240">
        <v>0</v>
      </c>
      <c r="K176" s="240">
        <v>0</v>
      </c>
      <c r="L176" s="240">
        <v>4</v>
      </c>
      <c r="M176" s="240">
        <v>195</v>
      </c>
      <c r="N176" s="240">
        <v>43</v>
      </c>
    </row>
    <row r="177" spans="1:14" ht="15">
      <c r="A177" s="239" t="s">
        <v>12</v>
      </c>
      <c r="B177" s="239" t="s">
        <v>856</v>
      </c>
      <c r="C177" s="240">
        <v>3</v>
      </c>
      <c r="D177" s="240">
        <v>139</v>
      </c>
      <c r="E177" s="240">
        <v>93</v>
      </c>
      <c r="F177" s="240">
        <v>1</v>
      </c>
      <c r="G177" s="240">
        <v>100</v>
      </c>
      <c r="H177" s="240">
        <v>100</v>
      </c>
      <c r="I177" s="240">
        <v>1</v>
      </c>
      <c r="J177" s="240">
        <v>4</v>
      </c>
      <c r="K177" s="240">
        <v>60</v>
      </c>
      <c r="L177" s="240">
        <v>5</v>
      </c>
      <c r="M177" s="240">
        <v>243</v>
      </c>
      <c r="N177" s="240">
        <v>253</v>
      </c>
    </row>
    <row r="178" spans="1:14" ht="15">
      <c r="A178" s="239" t="s">
        <v>12</v>
      </c>
      <c r="B178" s="239" t="s">
        <v>857</v>
      </c>
      <c r="C178" s="240">
        <v>1</v>
      </c>
      <c r="D178" s="240">
        <v>50</v>
      </c>
      <c r="E178" s="240">
        <v>0</v>
      </c>
      <c r="F178" s="240">
        <v>1</v>
      </c>
      <c r="G178" s="240">
        <v>50</v>
      </c>
      <c r="H178" s="240">
        <v>0</v>
      </c>
      <c r="I178" s="240">
        <v>0</v>
      </c>
      <c r="J178" s="240">
        <v>0</v>
      </c>
      <c r="K178" s="240">
        <v>0</v>
      </c>
      <c r="L178" s="240">
        <v>2</v>
      </c>
      <c r="M178" s="240">
        <v>100</v>
      </c>
      <c r="N178" s="240">
        <v>0</v>
      </c>
    </row>
    <row r="179" spans="1:14" ht="15">
      <c r="A179" s="239" t="s">
        <v>12</v>
      </c>
      <c r="B179" s="239" t="s">
        <v>858</v>
      </c>
      <c r="C179" s="240">
        <v>27</v>
      </c>
      <c r="D179" s="240">
        <v>2521</v>
      </c>
      <c r="E179" s="240">
        <v>1545</v>
      </c>
      <c r="F179" s="240">
        <v>38</v>
      </c>
      <c r="G179" s="240">
        <v>3121</v>
      </c>
      <c r="H179" s="240">
        <v>1721</v>
      </c>
      <c r="I179" s="240">
        <v>0</v>
      </c>
      <c r="J179" s="240">
        <v>0</v>
      </c>
      <c r="K179" s="240">
        <v>0</v>
      </c>
      <c r="L179" s="240">
        <v>65</v>
      </c>
      <c r="M179" s="240">
        <v>5642</v>
      </c>
      <c r="N179" s="240">
        <v>3266</v>
      </c>
    </row>
    <row r="180" spans="1:14" ht="15">
      <c r="A180" s="239" t="s">
        <v>12</v>
      </c>
      <c r="B180" s="239" t="s">
        <v>859</v>
      </c>
      <c r="C180" s="240">
        <v>14</v>
      </c>
      <c r="D180" s="240">
        <v>1706</v>
      </c>
      <c r="E180" s="240">
        <v>1412</v>
      </c>
      <c r="F180" s="240">
        <v>46</v>
      </c>
      <c r="G180" s="240">
        <v>4250</v>
      </c>
      <c r="H180" s="240">
        <v>3501</v>
      </c>
      <c r="I180" s="240">
        <v>0</v>
      </c>
      <c r="J180" s="240">
        <v>0</v>
      </c>
      <c r="K180" s="240">
        <v>0</v>
      </c>
      <c r="L180" s="240">
        <v>60</v>
      </c>
      <c r="M180" s="240">
        <v>5956</v>
      </c>
      <c r="N180" s="240">
        <v>4913</v>
      </c>
    </row>
    <row r="181" spans="1:14" ht="15">
      <c r="A181" s="239" t="s">
        <v>12</v>
      </c>
      <c r="B181" s="239" t="s">
        <v>860</v>
      </c>
      <c r="C181" s="240">
        <v>13</v>
      </c>
      <c r="D181" s="240">
        <v>1540</v>
      </c>
      <c r="E181" s="240">
        <v>919</v>
      </c>
      <c r="F181" s="240">
        <v>18</v>
      </c>
      <c r="G181" s="240">
        <v>2540</v>
      </c>
      <c r="H181" s="240">
        <v>1674</v>
      </c>
      <c r="I181" s="240">
        <v>1</v>
      </c>
      <c r="J181" s="240">
        <v>50</v>
      </c>
      <c r="K181" s="240">
        <v>3</v>
      </c>
      <c r="L181" s="240">
        <v>32</v>
      </c>
      <c r="M181" s="240">
        <v>4130</v>
      </c>
      <c r="N181" s="240">
        <v>2596</v>
      </c>
    </row>
    <row r="182" spans="1:14" ht="15">
      <c r="A182" s="239" t="s">
        <v>12</v>
      </c>
      <c r="B182" s="239" t="s">
        <v>861</v>
      </c>
      <c r="C182" s="240">
        <v>59</v>
      </c>
      <c r="D182" s="240">
        <v>7836</v>
      </c>
      <c r="E182" s="240">
        <v>6024</v>
      </c>
      <c r="F182" s="240">
        <v>62</v>
      </c>
      <c r="G182" s="240">
        <v>7534</v>
      </c>
      <c r="H182" s="240">
        <v>5012</v>
      </c>
      <c r="I182" s="240">
        <v>3</v>
      </c>
      <c r="J182" s="240">
        <v>362</v>
      </c>
      <c r="K182" s="240">
        <v>93</v>
      </c>
      <c r="L182" s="240">
        <v>124</v>
      </c>
      <c r="M182" s="240">
        <v>15732</v>
      </c>
      <c r="N182" s="240">
        <v>11129</v>
      </c>
    </row>
    <row r="183" spans="1:14" ht="15">
      <c r="A183" s="239" t="s">
        <v>12</v>
      </c>
      <c r="B183" s="239" t="s">
        <v>862</v>
      </c>
      <c r="C183" s="240">
        <v>18</v>
      </c>
      <c r="D183" s="240">
        <v>964</v>
      </c>
      <c r="E183" s="240">
        <v>399</v>
      </c>
      <c r="F183" s="240">
        <v>19</v>
      </c>
      <c r="G183" s="240">
        <v>670</v>
      </c>
      <c r="H183" s="240">
        <v>414</v>
      </c>
      <c r="I183" s="240">
        <v>0</v>
      </c>
      <c r="J183" s="240">
        <v>0</v>
      </c>
      <c r="K183" s="240">
        <v>0</v>
      </c>
      <c r="L183" s="240">
        <v>37</v>
      </c>
      <c r="M183" s="240">
        <v>1634</v>
      </c>
      <c r="N183" s="240">
        <v>813</v>
      </c>
    </row>
    <row r="184" spans="1:14" ht="15">
      <c r="A184" s="239" t="s">
        <v>13</v>
      </c>
      <c r="B184" s="239" t="s">
        <v>863</v>
      </c>
      <c r="C184" s="240">
        <v>7</v>
      </c>
      <c r="D184" s="240">
        <v>478</v>
      </c>
      <c r="E184" s="240">
        <v>169</v>
      </c>
      <c r="F184" s="240">
        <v>4</v>
      </c>
      <c r="G184" s="240">
        <v>215</v>
      </c>
      <c r="H184" s="240">
        <v>102</v>
      </c>
      <c r="I184" s="240">
        <v>0</v>
      </c>
      <c r="J184" s="240">
        <v>0</v>
      </c>
      <c r="K184" s="240">
        <v>0</v>
      </c>
      <c r="L184" s="240">
        <v>11</v>
      </c>
      <c r="M184" s="240">
        <v>693</v>
      </c>
      <c r="N184" s="240">
        <v>271</v>
      </c>
    </row>
    <row r="185" spans="1:14" ht="15">
      <c r="A185" s="239" t="s">
        <v>13</v>
      </c>
      <c r="B185" s="239" t="s">
        <v>864</v>
      </c>
      <c r="C185" s="240">
        <v>4</v>
      </c>
      <c r="D185" s="240">
        <v>470</v>
      </c>
      <c r="E185" s="240">
        <v>146</v>
      </c>
      <c r="F185" s="240">
        <v>4</v>
      </c>
      <c r="G185" s="240">
        <v>520</v>
      </c>
      <c r="H185" s="240">
        <v>195</v>
      </c>
      <c r="I185" s="240">
        <v>0</v>
      </c>
      <c r="J185" s="240">
        <v>0</v>
      </c>
      <c r="K185" s="240">
        <v>0</v>
      </c>
      <c r="L185" s="240">
        <v>8</v>
      </c>
      <c r="M185" s="240">
        <v>990</v>
      </c>
      <c r="N185" s="240">
        <v>341</v>
      </c>
    </row>
    <row r="186" spans="1:14" ht="15">
      <c r="A186" s="239" t="s">
        <v>13</v>
      </c>
      <c r="B186" s="239" t="s">
        <v>865</v>
      </c>
      <c r="C186" s="240">
        <v>16</v>
      </c>
      <c r="D186" s="240">
        <v>2152</v>
      </c>
      <c r="E186" s="240">
        <v>1174</v>
      </c>
      <c r="F186" s="240">
        <v>15</v>
      </c>
      <c r="G186" s="240">
        <v>1364</v>
      </c>
      <c r="H186" s="240">
        <v>403</v>
      </c>
      <c r="I186" s="240">
        <v>1</v>
      </c>
      <c r="J186" s="240">
        <v>24</v>
      </c>
      <c r="K186" s="240">
        <v>0</v>
      </c>
      <c r="L186" s="240">
        <v>32</v>
      </c>
      <c r="M186" s="240">
        <v>3540</v>
      </c>
      <c r="N186" s="240">
        <v>1577</v>
      </c>
    </row>
    <row r="187" spans="1:14" ht="15">
      <c r="A187" s="239" t="s">
        <v>13</v>
      </c>
      <c r="B187" s="239" t="s">
        <v>866</v>
      </c>
      <c r="C187" s="240">
        <v>3</v>
      </c>
      <c r="D187" s="240">
        <v>400</v>
      </c>
      <c r="E187" s="240">
        <v>230</v>
      </c>
      <c r="F187" s="240">
        <v>5</v>
      </c>
      <c r="G187" s="240">
        <v>650</v>
      </c>
      <c r="H187" s="240">
        <v>357</v>
      </c>
      <c r="I187" s="240">
        <v>0</v>
      </c>
      <c r="J187" s="240">
        <v>0</v>
      </c>
      <c r="K187" s="240">
        <v>0</v>
      </c>
      <c r="L187" s="240">
        <v>8</v>
      </c>
      <c r="M187" s="240">
        <v>1050</v>
      </c>
      <c r="N187" s="240">
        <v>587</v>
      </c>
    </row>
    <row r="188" spans="1:14" ht="15">
      <c r="A188" s="239" t="s">
        <v>13</v>
      </c>
      <c r="B188" s="239" t="s">
        <v>867</v>
      </c>
      <c r="C188" s="240">
        <v>1</v>
      </c>
      <c r="D188" s="240">
        <v>80</v>
      </c>
      <c r="E188" s="240">
        <v>0</v>
      </c>
      <c r="F188" s="240">
        <v>1</v>
      </c>
      <c r="G188" s="240">
        <v>25</v>
      </c>
      <c r="H188" s="240">
        <v>0</v>
      </c>
      <c r="I188" s="240">
        <v>0</v>
      </c>
      <c r="J188" s="240">
        <v>0</v>
      </c>
      <c r="K188" s="240">
        <v>0</v>
      </c>
      <c r="L188" s="240">
        <v>2</v>
      </c>
      <c r="M188" s="240">
        <v>105</v>
      </c>
      <c r="N188" s="240">
        <v>0</v>
      </c>
    </row>
    <row r="189" spans="1:14" ht="15">
      <c r="A189" s="239" t="s">
        <v>13</v>
      </c>
      <c r="B189" s="239" t="s">
        <v>868</v>
      </c>
      <c r="C189" s="240">
        <v>1</v>
      </c>
      <c r="D189" s="240">
        <v>200</v>
      </c>
      <c r="E189" s="240">
        <v>99</v>
      </c>
      <c r="F189" s="240">
        <v>1</v>
      </c>
      <c r="G189" s="240">
        <v>75</v>
      </c>
      <c r="H189" s="240">
        <v>50</v>
      </c>
      <c r="I189" s="240">
        <v>0</v>
      </c>
      <c r="J189" s="240">
        <v>0</v>
      </c>
      <c r="K189" s="240">
        <v>0</v>
      </c>
      <c r="L189" s="240">
        <v>2</v>
      </c>
      <c r="M189" s="240">
        <v>275</v>
      </c>
      <c r="N189" s="240">
        <v>149</v>
      </c>
    </row>
    <row r="190" spans="1:14" ht="15">
      <c r="A190" s="239" t="s">
        <v>13</v>
      </c>
      <c r="B190" s="239" t="s">
        <v>869</v>
      </c>
      <c r="C190" s="240">
        <v>30</v>
      </c>
      <c r="D190" s="240">
        <v>2631</v>
      </c>
      <c r="E190" s="240">
        <v>1284</v>
      </c>
      <c r="F190" s="240">
        <v>51</v>
      </c>
      <c r="G190" s="240">
        <v>5851</v>
      </c>
      <c r="H190" s="240">
        <v>2212</v>
      </c>
      <c r="I190" s="240">
        <v>3</v>
      </c>
      <c r="J190" s="240">
        <v>646</v>
      </c>
      <c r="K190" s="240">
        <v>593</v>
      </c>
      <c r="L190" s="240">
        <v>84</v>
      </c>
      <c r="M190" s="240">
        <v>9128</v>
      </c>
      <c r="N190" s="240">
        <v>4089</v>
      </c>
    </row>
    <row r="191" spans="1:14" ht="15">
      <c r="A191" s="239" t="s">
        <v>13</v>
      </c>
      <c r="B191" s="239" t="s">
        <v>870</v>
      </c>
      <c r="C191" s="240">
        <v>7</v>
      </c>
      <c r="D191" s="240">
        <v>364</v>
      </c>
      <c r="E191" s="240">
        <v>166</v>
      </c>
      <c r="F191" s="240">
        <v>13</v>
      </c>
      <c r="G191" s="240">
        <v>1217</v>
      </c>
      <c r="H191" s="240">
        <v>224</v>
      </c>
      <c r="I191" s="240">
        <v>0</v>
      </c>
      <c r="J191" s="240">
        <v>0</v>
      </c>
      <c r="K191" s="240">
        <v>0</v>
      </c>
      <c r="L191" s="240">
        <v>20</v>
      </c>
      <c r="M191" s="240">
        <v>1581</v>
      </c>
      <c r="N191" s="240">
        <v>390</v>
      </c>
    </row>
    <row r="192" spans="1:14" ht="15">
      <c r="A192" s="239" t="s">
        <v>13</v>
      </c>
      <c r="B192" s="239" t="s">
        <v>871</v>
      </c>
      <c r="C192" s="240">
        <v>1</v>
      </c>
      <c r="D192" s="240">
        <v>38</v>
      </c>
      <c r="E192" s="240">
        <v>0</v>
      </c>
      <c r="F192" s="240">
        <v>0</v>
      </c>
      <c r="G192" s="240">
        <v>0</v>
      </c>
      <c r="H192" s="240">
        <v>0</v>
      </c>
      <c r="I192" s="240">
        <v>0</v>
      </c>
      <c r="J192" s="240">
        <v>0</v>
      </c>
      <c r="K192" s="240">
        <v>0</v>
      </c>
      <c r="L192" s="240">
        <v>1</v>
      </c>
      <c r="M192" s="240">
        <v>38</v>
      </c>
      <c r="N192" s="240">
        <v>0</v>
      </c>
    </row>
    <row r="193" spans="1:14" ht="15">
      <c r="A193" s="239" t="s">
        <v>13</v>
      </c>
      <c r="B193" s="239" t="s">
        <v>872</v>
      </c>
      <c r="C193" s="240">
        <v>2</v>
      </c>
      <c r="D193" s="240">
        <v>100</v>
      </c>
      <c r="E193" s="240">
        <v>58</v>
      </c>
      <c r="F193" s="240">
        <v>2</v>
      </c>
      <c r="G193" s="240">
        <v>90</v>
      </c>
      <c r="H193" s="240">
        <v>0</v>
      </c>
      <c r="I193" s="240">
        <v>0</v>
      </c>
      <c r="J193" s="240">
        <v>0</v>
      </c>
      <c r="K193" s="240">
        <v>0</v>
      </c>
      <c r="L193" s="240">
        <v>4</v>
      </c>
      <c r="M193" s="240">
        <v>190</v>
      </c>
      <c r="N193" s="240">
        <v>58</v>
      </c>
    </row>
    <row r="194" spans="1:14" ht="15">
      <c r="A194" s="239" t="s">
        <v>13</v>
      </c>
      <c r="B194" s="239" t="s">
        <v>873</v>
      </c>
      <c r="C194" s="240">
        <v>7</v>
      </c>
      <c r="D194" s="240">
        <v>557</v>
      </c>
      <c r="E194" s="240">
        <v>334</v>
      </c>
      <c r="F194" s="240">
        <v>6</v>
      </c>
      <c r="G194" s="240">
        <v>506</v>
      </c>
      <c r="H194" s="240">
        <v>313</v>
      </c>
      <c r="I194" s="240">
        <v>0</v>
      </c>
      <c r="J194" s="240">
        <v>0</v>
      </c>
      <c r="K194" s="240">
        <v>0</v>
      </c>
      <c r="L194" s="240">
        <v>13</v>
      </c>
      <c r="M194" s="240">
        <v>1063</v>
      </c>
      <c r="N194" s="240">
        <v>647</v>
      </c>
    </row>
    <row r="195" spans="1:14" ht="15">
      <c r="A195" s="239" t="s">
        <v>13</v>
      </c>
      <c r="B195" s="239" t="s">
        <v>874</v>
      </c>
      <c r="C195" s="240">
        <v>1</v>
      </c>
      <c r="D195" s="240">
        <v>60</v>
      </c>
      <c r="E195" s="240">
        <v>60</v>
      </c>
      <c r="F195" s="240">
        <v>1</v>
      </c>
      <c r="G195" s="240">
        <v>36</v>
      </c>
      <c r="H195" s="240">
        <v>36</v>
      </c>
      <c r="I195" s="240">
        <v>0</v>
      </c>
      <c r="J195" s="240">
        <v>0</v>
      </c>
      <c r="K195" s="240">
        <v>0</v>
      </c>
      <c r="L195" s="240">
        <v>2</v>
      </c>
      <c r="M195" s="240">
        <v>96</v>
      </c>
      <c r="N195" s="240">
        <v>96</v>
      </c>
    </row>
    <row r="196" spans="1:14" ht="15">
      <c r="A196" s="239" t="s">
        <v>13</v>
      </c>
      <c r="B196" s="239" t="s">
        <v>875</v>
      </c>
      <c r="C196" s="240">
        <v>9</v>
      </c>
      <c r="D196" s="240">
        <v>740</v>
      </c>
      <c r="E196" s="240">
        <v>639</v>
      </c>
      <c r="F196" s="240">
        <v>9</v>
      </c>
      <c r="G196" s="240">
        <v>580</v>
      </c>
      <c r="H196" s="240">
        <v>324</v>
      </c>
      <c r="I196" s="240">
        <v>0</v>
      </c>
      <c r="J196" s="240">
        <v>0</v>
      </c>
      <c r="K196" s="240">
        <v>0</v>
      </c>
      <c r="L196" s="240">
        <v>18</v>
      </c>
      <c r="M196" s="240">
        <v>1320</v>
      </c>
      <c r="N196" s="240">
        <v>963</v>
      </c>
    </row>
    <row r="197" spans="1:14" ht="15">
      <c r="A197" s="239" t="s">
        <v>13</v>
      </c>
      <c r="B197" s="239" t="s">
        <v>876</v>
      </c>
      <c r="C197" s="240">
        <v>4</v>
      </c>
      <c r="D197" s="240">
        <v>924</v>
      </c>
      <c r="E197" s="240">
        <v>924</v>
      </c>
      <c r="F197" s="240">
        <v>4</v>
      </c>
      <c r="G197" s="240">
        <v>610</v>
      </c>
      <c r="H197" s="240">
        <v>540</v>
      </c>
      <c r="I197" s="240">
        <v>0</v>
      </c>
      <c r="J197" s="240">
        <v>0</v>
      </c>
      <c r="K197" s="240">
        <v>0</v>
      </c>
      <c r="L197" s="240">
        <v>8</v>
      </c>
      <c r="M197" s="240">
        <v>1534</v>
      </c>
      <c r="N197" s="240">
        <v>1464</v>
      </c>
    </row>
    <row r="198" spans="1:14" ht="15">
      <c r="A198" s="239" t="s">
        <v>13</v>
      </c>
      <c r="B198" s="239" t="s">
        <v>877</v>
      </c>
      <c r="C198" s="240">
        <v>0</v>
      </c>
      <c r="D198" s="240">
        <v>0</v>
      </c>
      <c r="E198" s="240">
        <v>0</v>
      </c>
      <c r="F198" s="240">
        <v>3</v>
      </c>
      <c r="G198" s="240">
        <v>310</v>
      </c>
      <c r="H198" s="240">
        <v>40</v>
      </c>
      <c r="I198" s="240">
        <v>0</v>
      </c>
      <c r="J198" s="240">
        <v>0</v>
      </c>
      <c r="K198" s="240">
        <v>0</v>
      </c>
      <c r="L198" s="240">
        <v>3</v>
      </c>
      <c r="M198" s="240">
        <v>310</v>
      </c>
      <c r="N198" s="240">
        <v>40</v>
      </c>
    </row>
    <row r="199" spans="1:14" ht="15">
      <c r="A199" s="239" t="s">
        <v>13</v>
      </c>
      <c r="B199" s="239" t="s">
        <v>878</v>
      </c>
      <c r="C199" s="240">
        <v>27</v>
      </c>
      <c r="D199" s="240">
        <v>4204</v>
      </c>
      <c r="E199" s="240">
        <v>3584</v>
      </c>
      <c r="F199" s="240">
        <v>21</v>
      </c>
      <c r="G199" s="240">
        <v>3368</v>
      </c>
      <c r="H199" s="240">
        <v>2437</v>
      </c>
      <c r="I199" s="240">
        <v>7</v>
      </c>
      <c r="J199" s="240">
        <v>785</v>
      </c>
      <c r="K199" s="240">
        <v>597</v>
      </c>
      <c r="L199" s="240">
        <v>55</v>
      </c>
      <c r="M199" s="240">
        <v>8357</v>
      </c>
      <c r="N199" s="240">
        <v>6618</v>
      </c>
    </row>
    <row r="200" spans="1:14" ht="15">
      <c r="A200" s="239" t="s">
        <v>13</v>
      </c>
      <c r="B200" s="239" t="s">
        <v>879</v>
      </c>
      <c r="C200" s="240">
        <v>1</v>
      </c>
      <c r="D200" s="240">
        <v>90</v>
      </c>
      <c r="E200" s="240">
        <v>70</v>
      </c>
      <c r="F200" s="240">
        <v>4</v>
      </c>
      <c r="G200" s="240">
        <v>267</v>
      </c>
      <c r="H200" s="240">
        <v>26</v>
      </c>
      <c r="I200" s="240">
        <v>0</v>
      </c>
      <c r="J200" s="240">
        <v>0</v>
      </c>
      <c r="K200" s="240">
        <v>0</v>
      </c>
      <c r="L200" s="240">
        <v>5</v>
      </c>
      <c r="M200" s="240">
        <v>357</v>
      </c>
      <c r="N200" s="240">
        <v>96</v>
      </c>
    </row>
    <row r="201" spans="1:14" ht="15">
      <c r="A201" s="239" t="s">
        <v>14</v>
      </c>
      <c r="B201" s="239" t="s">
        <v>880</v>
      </c>
      <c r="C201" s="240">
        <v>3</v>
      </c>
      <c r="D201" s="240">
        <v>428</v>
      </c>
      <c r="E201" s="240">
        <v>203</v>
      </c>
      <c r="F201" s="240">
        <v>3</v>
      </c>
      <c r="G201" s="240">
        <v>244</v>
      </c>
      <c r="H201" s="240">
        <v>93</v>
      </c>
      <c r="I201" s="240">
        <v>0</v>
      </c>
      <c r="J201" s="240">
        <v>0</v>
      </c>
      <c r="K201" s="240">
        <v>0</v>
      </c>
      <c r="L201" s="240">
        <v>6</v>
      </c>
      <c r="M201" s="240">
        <v>672</v>
      </c>
      <c r="N201" s="240">
        <v>296</v>
      </c>
    </row>
    <row r="202" spans="1:14" ht="15">
      <c r="A202" s="239" t="s">
        <v>14</v>
      </c>
      <c r="B202" s="239" t="s">
        <v>881</v>
      </c>
      <c r="C202" s="240">
        <v>0</v>
      </c>
      <c r="D202" s="240">
        <v>0</v>
      </c>
      <c r="E202" s="240">
        <v>0</v>
      </c>
      <c r="F202" s="240">
        <v>2</v>
      </c>
      <c r="G202" s="240">
        <v>200</v>
      </c>
      <c r="H202" s="240">
        <v>0</v>
      </c>
      <c r="I202" s="240">
        <v>0</v>
      </c>
      <c r="J202" s="240">
        <v>0</v>
      </c>
      <c r="K202" s="240">
        <v>0</v>
      </c>
      <c r="L202" s="240">
        <v>2</v>
      </c>
      <c r="M202" s="240">
        <v>200</v>
      </c>
      <c r="N202" s="240">
        <v>0</v>
      </c>
    </row>
    <row r="203" spans="1:14" ht="15">
      <c r="A203" s="239" t="s">
        <v>14</v>
      </c>
      <c r="B203" s="239" t="s">
        <v>882</v>
      </c>
      <c r="C203" s="240">
        <v>4</v>
      </c>
      <c r="D203" s="240">
        <v>240</v>
      </c>
      <c r="E203" s="240">
        <v>235</v>
      </c>
      <c r="F203" s="240">
        <v>1</v>
      </c>
      <c r="G203" s="240">
        <v>50</v>
      </c>
      <c r="H203" s="240">
        <v>50</v>
      </c>
      <c r="I203" s="240">
        <v>0</v>
      </c>
      <c r="J203" s="240">
        <v>0</v>
      </c>
      <c r="K203" s="240">
        <v>0</v>
      </c>
      <c r="L203" s="240">
        <v>5</v>
      </c>
      <c r="M203" s="240">
        <v>290</v>
      </c>
      <c r="N203" s="240">
        <v>285</v>
      </c>
    </row>
    <row r="204" spans="1:14" ht="15">
      <c r="A204" s="239" t="s">
        <v>14</v>
      </c>
      <c r="B204" s="239" t="s">
        <v>883</v>
      </c>
      <c r="C204" s="240">
        <v>39</v>
      </c>
      <c r="D204" s="240">
        <v>7801</v>
      </c>
      <c r="E204" s="240">
        <v>7230</v>
      </c>
      <c r="F204" s="240">
        <v>12</v>
      </c>
      <c r="G204" s="240">
        <v>1570</v>
      </c>
      <c r="H204" s="240">
        <v>1402</v>
      </c>
      <c r="I204" s="240">
        <v>0</v>
      </c>
      <c r="J204" s="240">
        <v>0</v>
      </c>
      <c r="K204" s="240">
        <v>0</v>
      </c>
      <c r="L204" s="240">
        <v>51</v>
      </c>
      <c r="M204" s="240">
        <v>9371</v>
      </c>
      <c r="N204" s="240">
        <v>8632</v>
      </c>
    </row>
    <row r="205" spans="1:14" ht="15">
      <c r="A205" s="239" t="s">
        <v>14</v>
      </c>
      <c r="B205" s="239" t="s">
        <v>884</v>
      </c>
      <c r="C205" s="240">
        <v>14</v>
      </c>
      <c r="D205" s="240">
        <v>925</v>
      </c>
      <c r="E205" s="240">
        <v>2345</v>
      </c>
      <c r="F205" s="240">
        <v>4</v>
      </c>
      <c r="G205" s="240">
        <v>390</v>
      </c>
      <c r="H205" s="240">
        <v>680</v>
      </c>
      <c r="I205" s="240">
        <v>0</v>
      </c>
      <c r="J205" s="240">
        <v>0</v>
      </c>
      <c r="K205" s="240">
        <v>0</v>
      </c>
      <c r="L205" s="240">
        <v>18</v>
      </c>
      <c r="M205" s="240">
        <v>1315</v>
      </c>
      <c r="N205" s="240">
        <v>3025</v>
      </c>
    </row>
    <row r="206" spans="1:14" ht="15">
      <c r="A206" s="239" t="s">
        <v>14</v>
      </c>
      <c r="B206" s="239" t="s">
        <v>885</v>
      </c>
      <c r="C206" s="240">
        <v>8</v>
      </c>
      <c r="D206" s="240">
        <v>663</v>
      </c>
      <c r="E206" s="240">
        <v>299</v>
      </c>
      <c r="F206" s="240">
        <v>7</v>
      </c>
      <c r="G206" s="240">
        <v>572</v>
      </c>
      <c r="H206" s="240">
        <v>291</v>
      </c>
      <c r="I206" s="240">
        <v>0</v>
      </c>
      <c r="J206" s="240">
        <v>0</v>
      </c>
      <c r="K206" s="240">
        <v>0</v>
      </c>
      <c r="L206" s="240">
        <v>15</v>
      </c>
      <c r="M206" s="240">
        <v>1235</v>
      </c>
      <c r="N206" s="240">
        <v>590</v>
      </c>
    </row>
    <row r="207" spans="1:14" ht="15">
      <c r="A207" s="239" t="s">
        <v>14</v>
      </c>
      <c r="B207" s="239" t="s">
        <v>886</v>
      </c>
      <c r="C207" s="240">
        <v>2</v>
      </c>
      <c r="D207" s="240">
        <v>140</v>
      </c>
      <c r="E207" s="240">
        <v>130</v>
      </c>
      <c r="F207" s="240">
        <v>2</v>
      </c>
      <c r="G207" s="240">
        <v>130</v>
      </c>
      <c r="H207" s="240">
        <v>0</v>
      </c>
      <c r="I207" s="240">
        <v>1</v>
      </c>
      <c r="J207" s="240">
        <v>50</v>
      </c>
      <c r="K207" s="240">
        <v>50</v>
      </c>
      <c r="L207" s="240">
        <v>5</v>
      </c>
      <c r="M207" s="240">
        <v>320</v>
      </c>
      <c r="N207" s="240">
        <v>180</v>
      </c>
    </row>
    <row r="208" spans="1:14" ht="15">
      <c r="A208" s="239" t="s">
        <v>14</v>
      </c>
      <c r="B208" s="239" t="s">
        <v>887</v>
      </c>
      <c r="C208" s="240">
        <v>6</v>
      </c>
      <c r="D208" s="240">
        <v>536</v>
      </c>
      <c r="E208" s="240">
        <v>436</v>
      </c>
      <c r="F208" s="240">
        <v>0</v>
      </c>
      <c r="G208" s="240">
        <v>0</v>
      </c>
      <c r="H208" s="240">
        <v>0</v>
      </c>
      <c r="I208" s="240">
        <v>0</v>
      </c>
      <c r="J208" s="240">
        <v>0</v>
      </c>
      <c r="K208" s="240">
        <v>0</v>
      </c>
      <c r="L208" s="240">
        <v>6</v>
      </c>
      <c r="M208" s="240">
        <v>536</v>
      </c>
      <c r="N208" s="240">
        <v>436</v>
      </c>
    </row>
    <row r="209" spans="1:14" ht="15">
      <c r="A209" s="239" t="s">
        <v>14</v>
      </c>
      <c r="B209" s="239" t="s">
        <v>888</v>
      </c>
      <c r="C209" s="240">
        <v>3</v>
      </c>
      <c r="D209" s="240">
        <v>200</v>
      </c>
      <c r="E209" s="240">
        <v>195</v>
      </c>
      <c r="F209" s="240">
        <v>3</v>
      </c>
      <c r="G209" s="240">
        <v>320</v>
      </c>
      <c r="H209" s="240">
        <v>290</v>
      </c>
      <c r="I209" s="240">
        <v>0</v>
      </c>
      <c r="J209" s="240">
        <v>0</v>
      </c>
      <c r="K209" s="240">
        <v>0</v>
      </c>
      <c r="L209" s="240">
        <v>6</v>
      </c>
      <c r="M209" s="240">
        <v>520</v>
      </c>
      <c r="N209" s="240">
        <v>485</v>
      </c>
    </row>
    <row r="210" spans="1:14" ht="15">
      <c r="A210" s="239" t="s">
        <v>14</v>
      </c>
      <c r="B210" s="239" t="s">
        <v>889</v>
      </c>
      <c r="C210" s="240">
        <v>5</v>
      </c>
      <c r="D210" s="240">
        <v>370</v>
      </c>
      <c r="E210" s="240">
        <v>222</v>
      </c>
      <c r="F210" s="240">
        <v>8</v>
      </c>
      <c r="G210" s="240">
        <v>495</v>
      </c>
      <c r="H210" s="240">
        <v>321</v>
      </c>
      <c r="I210" s="240">
        <v>0</v>
      </c>
      <c r="J210" s="240">
        <v>0</v>
      </c>
      <c r="K210" s="240">
        <v>0</v>
      </c>
      <c r="L210" s="240">
        <v>13</v>
      </c>
      <c r="M210" s="240">
        <v>865</v>
      </c>
      <c r="N210" s="240">
        <v>543</v>
      </c>
    </row>
    <row r="211" spans="1:14" ht="15">
      <c r="A211" s="239" t="s">
        <v>14</v>
      </c>
      <c r="B211" s="239" t="s">
        <v>890</v>
      </c>
      <c r="C211" s="240">
        <v>1</v>
      </c>
      <c r="D211" s="240">
        <v>100</v>
      </c>
      <c r="E211" s="240">
        <v>100</v>
      </c>
      <c r="F211" s="240">
        <v>1</v>
      </c>
      <c r="G211" s="240">
        <v>100</v>
      </c>
      <c r="H211" s="240">
        <v>100</v>
      </c>
      <c r="I211" s="240">
        <v>0</v>
      </c>
      <c r="J211" s="240">
        <v>0</v>
      </c>
      <c r="K211" s="240">
        <v>0</v>
      </c>
      <c r="L211" s="240">
        <v>2</v>
      </c>
      <c r="M211" s="240">
        <v>200</v>
      </c>
      <c r="N211" s="240">
        <v>200</v>
      </c>
    </row>
    <row r="212" spans="1:14" ht="15">
      <c r="A212" s="239" t="s">
        <v>14</v>
      </c>
      <c r="B212" s="239" t="s">
        <v>891</v>
      </c>
      <c r="C212" s="240">
        <v>2</v>
      </c>
      <c r="D212" s="240">
        <v>100</v>
      </c>
      <c r="E212" s="240">
        <v>100</v>
      </c>
      <c r="F212" s="240">
        <v>1</v>
      </c>
      <c r="G212" s="240">
        <v>300</v>
      </c>
      <c r="H212" s="240">
        <v>0</v>
      </c>
      <c r="I212" s="240">
        <v>0</v>
      </c>
      <c r="J212" s="240">
        <v>0</v>
      </c>
      <c r="K212" s="240">
        <v>0</v>
      </c>
      <c r="L212" s="240">
        <v>3</v>
      </c>
      <c r="M212" s="240">
        <v>400</v>
      </c>
      <c r="N212" s="240">
        <v>100</v>
      </c>
    </row>
    <row r="213" spans="1:14" ht="15">
      <c r="A213" s="239" t="s">
        <v>14</v>
      </c>
      <c r="B213" s="239" t="s">
        <v>892</v>
      </c>
      <c r="C213" s="240">
        <v>5</v>
      </c>
      <c r="D213" s="240">
        <v>264</v>
      </c>
      <c r="E213" s="240">
        <v>251</v>
      </c>
      <c r="F213" s="240">
        <v>3</v>
      </c>
      <c r="G213" s="240">
        <v>105</v>
      </c>
      <c r="H213" s="240">
        <v>102</v>
      </c>
      <c r="I213" s="240">
        <v>0</v>
      </c>
      <c r="J213" s="240">
        <v>0</v>
      </c>
      <c r="K213" s="240">
        <v>0</v>
      </c>
      <c r="L213" s="240">
        <v>8</v>
      </c>
      <c r="M213" s="240">
        <v>369</v>
      </c>
      <c r="N213" s="240">
        <v>353</v>
      </c>
    </row>
    <row r="214" spans="1:14" ht="15">
      <c r="A214" s="239" t="s">
        <v>14</v>
      </c>
      <c r="B214" s="239" t="s">
        <v>893</v>
      </c>
      <c r="C214" s="240">
        <v>5</v>
      </c>
      <c r="D214" s="240">
        <v>360</v>
      </c>
      <c r="E214" s="240">
        <v>1160</v>
      </c>
      <c r="F214" s="240">
        <v>1</v>
      </c>
      <c r="G214" s="240">
        <v>50</v>
      </c>
      <c r="H214" s="240">
        <v>80</v>
      </c>
      <c r="I214" s="240">
        <v>0</v>
      </c>
      <c r="J214" s="240">
        <v>0</v>
      </c>
      <c r="K214" s="240">
        <v>0</v>
      </c>
      <c r="L214" s="240">
        <v>6</v>
      </c>
      <c r="M214" s="240">
        <v>410</v>
      </c>
      <c r="N214" s="240">
        <v>1240</v>
      </c>
    </row>
    <row r="215" spans="1:14" ht="15">
      <c r="A215" s="239" t="s">
        <v>14</v>
      </c>
      <c r="B215" s="239" t="s">
        <v>894</v>
      </c>
      <c r="C215" s="240">
        <v>5</v>
      </c>
      <c r="D215" s="240">
        <v>305</v>
      </c>
      <c r="E215" s="240">
        <v>222</v>
      </c>
      <c r="F215" s="240">
        <v>3</v>
      </c>
      <c r="G215" s="240">
        <v>120</v>
      </c>
      <c r="H215" s="240">
        <v>25</v>
      </c>
      <c r="I215" s="240">
        <v>0</v>
      </c>
      <c r="J215" s="240">
        <v>0</v>
      </c>
      <c r="K215" s="240">
        <v>0</v>
      </c>
      <c r="L215" s="240">
        <v>8</v>
      </c>
      <c r="M215" s="240">
        <v>425</v>
      </c>
      <c r="N215" s="240">
        <v>247</v>
      </c>
    </row>
    <row r="216" spans="1:14" ht="30">
      <c r="A216" s="239" t="s">
        <v>14</v>
      </c>
      <c r="B216" s="239" t="s">
        <v>895</v>
      </c>
      <c r="C216" s="240">
        <v>5</v>
      </c>
      <c r="D216" s="240">
        <v>510</v>
      </c>
      <c r="E216" s="240">
        <v>473</v>
      </c>
      <c r="F216" s="240">
        <v>4</v>
      </c>
      <c r="G216" s="240">
        <v>375</v>
      </c>
      <c r="H216" s="240">
        <v>570</v>
      </c>
      <c r="I216" s="240">
        <v>0</v>
      </c>
      <c r="J216" s="240">
        <v>0</v>
      </c>
      <c r="K216" s="240">
        <v>0</v>
      </c>
      <c r="L216" s="240">
        <v>9</v>
      </c>
      <c r="M216" s="240">
        <v>885</v>
      </c>
      <c r="N216" s="240">
        <v>1043</v>
      </c>
    </row>
    <row r="217" spans="1:14" ht="30">
      <c r="A217" s="239" t="s">
        <v>14</v>
      </c>
      <c r="B217" s="239" t="s">
        <v>896</v>
      </c>
      <c r="C217" s="240">
        <v>15</v>
      </c>
      <c r="D217" s="240">
        <v>2210</v>
      </c>
      <c r="E217" s="240">
        <v>1334</v>
      </c>
      <c r="F217" s="240">
        <v>13</v>
      </c>
      <c r="G217" s="240">
        <v>1552</v>
      </c>
      <c r="H217" s="240">
        <v>1420</v>
      </c>
      <c r="I217" s="240">
        <v>3</v>
      </c>
      <c r="J217" s="240">
        <v>150</v>
      </c>
      <c r="K217" s="240">
        <v>150</v>
      </c>
      <c r="L217" s="240">
        <v>31</v>
      </c>
      <c r="M217" s="240">
        <v>3912</v>
      </c>
      <c r="N217" s="240">
        <v>2904</v>
      </c>
    </row>
    <row r="218" spans="1:14" ht="15">
      <c r="A218" s="239" t="s">
        <v>14</v>
      </c>
      <c r="B218" s="239" t="s">
        <v>897</v>
      </c>
      <c r="C218" s="240">
        <v>1</v>
      </c>
      <c r="D218" s="240">
        <v>10</v>
      </c>
      <c r="E218" s="240">
        <v>10</v>
      </c>
      <c r="F218" s="240">
        <v>0</v>
      </c>
      <c r="G218" s="240">
        <v>0</v>
      </c>
      <c r="H218" s="240">
        <v>0</v>
      </c>
      <c r="I218" s="240">
        <v>0</v>
      </c>
      <c r="J218" s="240">
        <v>0</v>
      </c>
      <c r="K218" s="240">
        <v>0</v>
      </c>
      <c r="L218" s="240">
        <v>1</v>
      </c>
      <c r="M218" s="240">
        <v>10</v>
      </c>
      <c r="N218" s="240">
        <v>10</v>
      </c>
    </row>
    <row r="219" spans="1:14" ht="15">
      <c r="A219" s="239" t="s">
        <v>14</v>
      </c>
      <c r="B219" s="239" t="s">
        <v>898</v>
      </c>
      <c r="C219" s="240">
        <v>40</v>
      </c>
      <c r="D219" s="240">
        <v>5375</v>
      </c>
      <c r="E219" s="240">
        <v>4786</v>
      </c>
      <c r="F219" s="240">
        <v>33</v>
      </c>
      <c r="G219" s="240">
        <v>3803</v>
      </c>
      <c r="H219" s="240">
        <v>3495</v>
      </c>
      <c r="I219" s="240">
        <v>2</v>
      </c>
      <c r="J219" s="240">
        <v>263</v>
      </c>
      <c r="K219" s="240">
        <v>258</v>
      </c>
      <c r="L219" s="240">
        <v>75</v>
      </c>
      <c r="M219" s="240">
        <v>9441</v>
      </c>
      <c r="N219" s="240">
        <v>8539</v>
      </c>
    </row>
    <row r="220" spans="1:14" ht="30">
      <c r="A220" s="239" t="s">
        <v>14</v>
      </c>
      <c r="B220" s="239" t="s">
        <v>899</v>
      </c>
      <c r="C220" s="240">
        <v>10</v>
      </c>
      <c r="D220" s="240">
        <v>1950</v>
      </c>
      <c r="E220" s="240">
        <v>1950</v>
      </c>
      <c r="F220" s="240">
        <v>2</v>
      </c>
      <c r="G220" s="240">
        <v>180</v>
      </c>
      <c r="H220" s="240">
        <v>180</v>
      </c>
      <c r="I220" s="240">
        <v>0</v>
      </c>
      <c r="J220" s="240">
        <v>0</v>
      </c>
      <c r="K220" s="240">
        <v>0</v>
      </c>
      <c r="L220" s="240">
        <v>12</v>
      </c>
      <c r="M220" s="240">
        <v>2130</v>
      </c>
      <c r="N220" s="240">
        <v>2130</v>
      </c>
    </row>
    <row r="221" spans="1:14" ht="15">
      <c r="A221" s="239" t="s">
        <v>14</v>
      </c>
      <c r="B221" s="239" t="s">
        <v>900</v>
      </c>
      <c r="C221" s="240">
        <v>2</v>
      </c>
      <c r="D221" s="240">
        <v>350</v>
      </c>
      <c r="E221" s="240">
        <v>307</v>
      </c>
      <c r="F221" s="240">
        <v>0</v>
      </c>
      <c r="G221" s="240">
        <v>0</v>
      </c>
      <c r="H221" s="240">
        <v>0</v>
      </c>
      <c r="I221" s="240">
        <v>0</v>
      </c>
      <c r="J221" s="240">
        <v>0</v>
      </c>
      <c r="K221" s="240">
        <v>0</v>
      </c>
      <c r="L221" s="240">
        <v>2</v>
      </c>
      <c r="M221" s="240">
        <v>350</v>
      </c>
      <c r="N221" s="240">
        <v>307</v>
      </c>
    </row>
    <row r="222" spans="1:14" ht="15">
      <c r="A222" s="239" t="s">
        <v>14</v>
      </c>
      <c r="B222" s="239" t="s">
        <v>901</v>
      </c>
      <c r="C222" s="240">
        <v>3</v>
      </c>
      <c r="D222" s="240">
        <v>300</v>
      </c>
      <c r="E222" s="240">
        <v>300</v>
      </c>
      <c r="F222" s="240">
        <v>1</v>
      </c>
      <c r="G222" s="240">
        <v>100</v>
      </c>
      <c r="H222" s="240">
        <v>100</v>
      </c>
      <c r="I222" s="240">
        <v>0</v>
      </c>
      <c r="J222" s="240">
        <v>0</v>
      </c>
      <c r="K222" s="240">
        <v>0</v>
      </c>
      <c r="L222" s="240">
        <v>4</v>
      </c>
      <c r="M222" s="240">
        <v>400</v>
      </c>
      <c r="N222" s="240">
        <v>400</v>
      </c>
    </row>
    <row r="223" spans="1:14" ht="15">
      <c r="A223" s="239" t="s">
        <v>15</v>
      </c>
      <c r="B223" s="239" t="s">
        <v>902</v>
      </c>
      <c r="C223" s="240">
        <v>55</v>
      </c>
      <c r="D223" s="240">
        <v>7178</v>
      </c>
      <c r="E223" s="240">
        <v>4645</v>
      </c>
      <c r="F223" s="240">
        <v>74</v>
      </c>
      <c r="G223" s="240">
        <v>9738</v>
      </c>
      <c r="H223" s="240">
        <v>6396</v>
      </c>
      <c r="I223" s="240">
        <v>2</v>
      </c>
      <c r="J223" s="240">
        <v>280</v>
      </c>
      <c r="K223" s="240">
        <v>274</v>
      </c>
      <c r="L223" s="240">
        <v>131</v>
      </c>
      <c r="M223" s="240">
        <v>17196</v>
      </c>
      <c r="N223" s="240">
        <v>11315</v>
      </c>
    </row>
    <row r="224" spans="1:14" ht="15">
      <c r="A224" s="239" t="s">
        <v>15</v>
      </c>
      <c r="B224" s="239" t="s">
        <v>903</v>
      </c>
      <c r="C224" s="240">
        <v>682</v>
      </c>
      <c r="D224" s="240">
        <v>109615</v>
      </c>
      <c r="E224" s="240">
        <v>67469</v>
      </c>
      <c r="F224" s="240">
        <v>768</v>
      </c>
      <c r="G224" s="240">
        <v>124080</v>
      </c>
      <c r="H224" s="240">
        <v>68665</v>
      </c>
      <c r="I224" s="240">
        <v>55</v>
      </c>
      <c r="J224" s="240">
        <v>4786</v>
      </c>
      <c r="K224" s="240">
        <v>3675</v>
      </c>
      <c r="L224" s="240">
        <v>1505</v>
      </c>
      <c r="M224" s="240">
        <v>238481</v>
      </c>
      <c r="N224" s="240">
        <v>139809</v>
      </c>
    </row>
    <row r="225" spans="1:14" ht="15">
      <c r="A225" s="239" t="s">
        <v>15</v>
      </c>
      <c r="B225" s="239" t="s">
        <v>904</v>
      </c>
      <c r="C225" s="240">
        <v>44</v>
      </c>
      <c r="D225" s="240">
        <v>5333</v>
      </c>
      <c r="E225" s="240">
        <v>2221</v>
      </c>
      <c r="F225" s="240">
        <v>58</v>
      </c>
      <c r="G225" s="240">
        <v>9398</v>
      </c>
      <c r="H225" s="240">
        <v>4720</v>
      </c>
      <c r="I225" s="240">
        <v>2</v>
      </c>
      <c r="J225" s="240">
        <v>153</v>
      </c>
      <c r="K225" s="240">
        <v>132</v>
      </c>
      <c r="L225" s="240">
        <v>104</v>
      </c>
      <c r="M225" s="240">
        <v>14884</v>
      </c>
      <c r="N225" s="240">
        <v>7073</v>
      </c>
    </row>
    <row r="226" spans="1:14" ht="15">
      <c r="A226" s="239" t="s">
        <v>15</v>
      </c>
      <c r="B226" s="239" t="s">
        <v>905</v>
      </c>
      <c r="C226" s="240">
        <v>129</v>
      </c>
      <c r="D226" s="240">
        <v>12549</v>
      </c>
      <c r="E226" s="240">
        <v>6571</v>
      </c>
      <c r="F226" s="240">
        <v>158</v>
      </c>
      <c r="G226" s="240">
        <v>16545</v>
      </c>
      <c r="H226" s="240">
        <v>9202</v>
      </c>
      <c r="I226" s="240">
        <v>6</v>
      </c>
      <c r="J226" s="240">
        <v>586</v>
      </c>
      <c r="K226" s="240">
        <v>329</v>
      </c>
      <c r="L226" s="240">
        <v>293</v>
      </c>
      <c r="M226" s="240">
        <v>29680</v>
      </c>
      <c r="N226" s="240">
        <v>16102</v>
      </c>
    </row>
    <row r="227" spans="1:14" ht="15">
      <c r="A227" s="239" t="s">
        <v>15</v>
      </c>
      <c r="B227" s="239" t="s">
        <v>906</v>
      </c>
      <c r="C227" s="240">
        <v>64</v>
      </c>
      <c r="D227" s="240">
        <v>6785</v>
      </c>
      <c r="E227" s="240">
        <v>4449</v>
      </c>
      <c r="F227" s="240">
        <v>60</v>
      </c>
      <c r="G227" s="240">
        <v>6867</v>
      </c>
      <c r="H227" s="240">
        <v>4456</v>
      </c>
      <c r="I227" s="240">
        <v>1</v>
      </c>
      <c r="J227" s="240">
        <v>75</v>
      </c>
      <c r="K227" s="240">
        <v>18</v>
      </c>
      <c r="L227" s="240">
        <v>125</v>
      </c>
      <c r="M227" s="240">
        <v>13727</v>
      </c>
      <c r="N227" s="240">
        <v>8923</v>
      </c>
    </row>
    <row r="228" spans="1:14" ht="15">
      <c r="A228" s="239" t="s">
        <v>15</v>
      </c>
      <c r="B228" s="239" t="s">
        <v>907</v>
      </c>
      <c r="C228" s="240">
        <v>57</v>
      </c>
      <c r="D228" s="240">
        <v>6985</v>
      </c>
      <c r="E228" s="240">
        <v>3945</v>
      </c>
      <c r="F228" s="240">
        <v>62</v>
      </c>
      <c r="G228" s="240">
        <v>6073</v>
      </c>
      <c r="H228" s="240">
        <v>3319</v>
      </c>
      <c r="I228" s="240">
        <v>13</v>
      </c>
      <c r="J228" s="240">
        <v>1243</v>
      </c>
      <c r="K228" s="240">
        <v>560</v>
      </c>
      <c r="L228" s="240">
        <v>132</v>
      </c>
      <c r="M228" s="240">
        <v>14301</v>
      </c>
      <c r="N228" s="240">
        <v>7824</v>
      </c>
    </row>
    <row r="229" spans="1:14" ht="15">
      <c r="A229" s="239" t="s">
        <v>15</v>
      </c>
      <c r="B229" s="239" t="s">
        <v>778</v>
      </c>
      <c r="C229" s="240">
        <v>30</v>
      </c>
      <c r="D229" s="240">
        <v>4269</v>
      </c>
      <c r="E229" s="240">
        <v>2843</v>
      </c>
      <c r="F229" s="240">
        <v>60</v>
      </c>
      <c r="G229" s="240">
        <v>6809</v>
      </c>
      <c r="H229" s="240">
        <v>4664</v>
      </c>
      <c r="I229" s="240">
        <v>4</v>
      </c>
      <c r="J229" s="240">
        <v>184</v>
      </c>
      <c r="K229" s="240">
        <v>178</v>
      </c>
      <c r="L229" s="240">
        <v>94</v>
      </c>
      <c r="M229" s="240">
        <v>11262</v>
      </c>
      <c r="N229" s="240">
        <v>7685</v>
      </c>
    </row>
    <row r="230" spans="1:14" ht="15">
      <c r="A230" s="239" t="s">
        <v>15</v>
      </c>
      <c r="B230" s="239" t="s">
        <v>908</v>
      </c>
      <c r="C230" s="240">
        <v>10</v>
      </c>
      <c r="D230" s="240">
        <v>864</v>
      </c>
      <c r="E230" s="240">
        <v>611</v>
      </c>
      <c r="F230" s="240">
        <v>15</v>
      </c>
      <c r="G230" s="240">
        <v>1584</v>
      </c>
      <c r="H230" s="240">
        <v>1085</v>
      </c>
      <c r="I230" s="240">
        <v>1</v>
      </c>
      <c r="J230" s="240">
        <v>80</v>
      </c>
      <c r="K230" s="240">
        <v>39</v>
      </c>
      <c r="L230" s="240">
        <v>26</v>
      </c>
      <c r="M230" s="240">
        <v>2528</v>
      </c>
      <c r="N230" s="240">
        <v>1735</v>
      </c>
    </row>
    <row r="231" spans="1:14" ht="15">
      <c r="A231" s="239" t="s">
        <v>15</v>
      </c>
      <c r="B231" s="239" t="s">
        <v>909</v>
      </c>
      <c r="C231" s="240">
        <v>18</v>
      </c>
      <c r="D231" s="240">
        <v>3277</v>
      </c>
      <c r="E231" s="240">
        <v>2491</v>
      </c>
      <c r="F231" s="240">
        <v>13</v>
      </c>
      <c r="G231" s="240">
        <v>2947</v>
      </c>
      <c r="H231" s="240">
        <v>1869</v>
      </c>
      <c r="I231" s="240">
        <v>2</v>
      </c>
      <c r="J231" s="240">
        <v>220</v>
      </c>
      <c r="K231" s="240">
        <v>56</v>
      </c>
      <c r="L231" s="240">
        <v>33</v>
      </c>
      <c r="M231" s="240">
        <v>6444</v>
      </c>
      <c r="N231" s="240">
        <v>4416</v>
      </c>
    </row>
    <row r="232" spans="1:14" ht="15">
      <c r="A232" s="239" t="s">
        <v>15</v>
      </c>
      <c r="B232" s="239" t="s">
        <v>910</v>
      </c>
      <c r="C232" s="240">
        <v>12</v>
      </c>
      <c r="D232" s="240">
        <v>2031</v>
      </c>
      <c r="E232" s="240">
        <v>1365</v>
      </c>
      <c r="F232" s="240">
        <v>15</v>
      </c>
      <c r="G232" s="240">
        <v>1370</v>
      </c>
      <c r="H232" s="240">
        <v>1104</v>
      </c>
      <c r="I232" s="240">
        <v>0</v>
      </c>
      <c r="J232" s="240">
        <v>0</v>
      </c>
      <c r="K232" s="240">
        <v>0</v>
      </c>
      <c r="L232" s="240">
        <v>27</v>
      </c>
      <c r="M232" s="240">
        <v>3401</v>
      </c>
      <c r="N232" s="240">
        <v>2469</v>
      </c>
    </row>
    <row r="233" spans="1:14" ht="15">
      <c r="A233" s="239" t="s">
        <v>15</v>
      </c>
      <c r="B233" s="239" t="s">
        <v>911</v>
      </c>
      <c r="C233" s="240">
        <v>58</v>
      </c>
      <c r="D233" s="240">
        <v>6124</v>
      </c>
      <c r="E233" s="240">
        <v>3233</v>
      </c>
      <c r="F233" s="240">
        <v>61</v>
      </c>
      <c r="G233" s="240">
        <v>8098</v>
      </c>
      <c r="H233" s="240">
        <v>3721</v>
      </c>
      <c r="I233" s="240">
        <v>3</v>
      </c>
      <c r="J233" s="240">
        <v>134</v>
      </c>
      <c r="K233" s="240">
        <v>132</v>
      </c>
      <c r="L233" s="240">
        <v>122</v>
      </c>
      <c r="M233" s="240">
        <v>14356</v>
      </c>
      <c r="N233" s="240">
        <v>7086</v>
      </c>
    </row>
    <row r="234" spans="1:14" ht="30">
      <c r="A234" s="239" t="s">
        <v>15</v>
      </c>
      <c r="B234" s="239" t="s">
        <v>912</v>
      </c>
      <c r="C234" s="240">
        <v>218</v>
      </c>
      <c r="D234" s="240">
        <v>35037</v>
      </c>
      <c r="E234" s="240">
        <v>24120</v>
      </c>
      <c r="F234" s="240">
        <v>272</v>
      </c>
      <c r="G234" s="240">
        <v>54227</v>
      </c>
      <c r="H234" s="240">
        <v>31734</v>
      </c>
      <c r="I234" s="240">
        <v>6</v>
      </c>
      <c r="J234" s="240">
        <v>1777</v>
      </c>
      <c r="K234" s="240">
        <v>784</v>
      </c>
      <c r="L234" s="240">
        <v>496</v>
      </c>
      <c r="M234" s="240">
        <v>91041</v>
      </c>
      <c r="N234" s="240">
        <v>56638</v>
      </c>
    </row>
    <row r="235" spans="1:14" ht="15">
      <c r="A235" s="239" t="s">
        <v>15</v>
      </c>
      <c r="B235" s="239" t="s">
        <v>913</v>
      </c>
      <c r="C235" s="240">
        <v>47</v>
      </c>
      <c r="D235" s="240">
        <v>9695</v>
      </c>
      <c r="E235" s="240">
        <v>4712</v>
      </c>
      <c r="F235" s="240">
        <v>59</v>
      </c>
      <c r="G235" s="240">
        <v>10302</v>
      </c>
      <c r="H235" s="240">
        <v>5372</v>
      </c>
      <c r="I235" s="240">
        <v>3</v>
      </c>
      <c r="J235" s="240">
        <v>810</v>
      </c>
      <c r="K235" s="240">
        <v>250</v>
      </c>
      <c r="L235" s="240">
        <v>109</v>
      </c>
      <c r="M235" s="240">
        <v>20807</v>
      </c>
      <c r="N235" s="240">
        <v>10334</v>
      </c>
    </row>
    <row r="236" spans="1:14" ht="15">
      <c r="A236" s="239" t="s">
        <v>15</v>
      </c>
      <c r="B236" s="239" t="s">
        <v>914</v>
      </c>
      <c r="C236" s="240">
        <v>117</v>
      </c>
      <c r="D236" s="240">
        <v>15545</v>
      </c>
      <c r="E236" s="240">
        <v>12036</v>
      </c>
      <c r="F236" s="240">
        <v>123</v>
      </c>
      <c r="G236" s="240">
        <v>17042</v>
      </c>
      <c r="H236" s="240">
        <v>11720</v>
      </c>
      <c r="I236" s="240">
        <v>6</v>
      </c>
      <c r="J236" s="240">
        <v>391</v>
      </c>
      <c r="K236" s="240">
        <v>386</v>
      </c>
      <c r="L236" s="240">
        <v>246</v>
      </c>
      <c r="M236" s="240">
        <v>32978</v>
      </c>
      <c r="N236" s="240">
        <v>24142</v>
      </c>
    </row>
    <row r="237" spans="1:14" ht="15">
      <c r="A237" s="239" t="s">
        <v>15</v>
      </c>
      <c r="B237" s="239" t="s">
        <v>915</v>
      </c>
      <c r="C237" s="240">
        <v>28</v>
      </c>
      <c r="D237" s="240">
        <v>3494</v>
      </c>
      <c r="E237" s="240">
        <v>2112</v>
      </c>
      <c r="F237" s="240">
        <v>29</v>
      </c>
      <c r="G237" s="240">
        <v>2740</v>
      </c>
      <c r="H237" s="240">
        <v>1427</v>
      </c>
      <c r="I237" s="240">
        <v>2</v>
      </c>
      <c r="J237" s="240">
        <v>200</v>
      </c>
      <c r="K237" s="240">
        <v>8</v>
      </c>
      <c r="L237" s="240">
        <v>59</v>
      </c>
      <c r="M237" s="240">
        <v>6434</v>
      </c>
      <c r="N237" s="240">
        <v>3547</v>
      </c>
    </row>
    <row r="238" spans="1:14" ht="15">
      <c r="A238" s="239" t="s">
        <v>15</v>
      </c>
      <c r="B238" s="239" t="s">
        <v>916</v>
      </c>
      <c r="C238" s="240">
        <v>87</v>
      </c>
      <c r="D238" s="240">
        <v>8707</v>
      </c>
      <c r="E238" s="240">
        <v>5826</v>
      </c>
      <c r="F238" s="240">
        <v>99</v>
      </c>
      <c r="G238" s="240">
        <v>9374</v>
      </c>
      <c r="H238" s="240">
        <v>5930</v>
      </c>
      <c r="I238" s="240">
        <v>3</v>
      </c>
      <c r="J238" s="240">
        <v>194</v>
      </c>
      <c r="K238" s="240">
        <v>59</v>
      </c>
      <c r="L238" s="240">
        <v>189</v>
      </c>
      <c r="M238" s="240">
        <v>18275</v>
      </c>
      <c r="N238" s="240">
        <v>11815</v>
      </c>
    </row>
    <row r="239" spans="1:14" ht="15">
      <c r="A239" s="239" t="s">
        <v>15</v>
      </c>
      <c r="B239" s="239" t="s">
        <v>917</v>
      </c>
      <c r="C239" s="240">
        <v>43</v>
      </c>
      <c r="D239" s="240">
        <v>5356</v>
      </c>
      <c r="E239" s="240">
        <v>3143</v>
      </c>
      <c r="F239" s="240">
        <v>51</v>
      </c>
      <c r="G239" s="240">
        <v>8907</v>
      </c>
      <c r="H239" s="240">
        <v>5022</v>
      </c>
      <c r="I239" s="240">
        <v>1</v>
      </c>
      <c r="J239" s="240">
        <v>6</v>
      </c>
      <c r="K239" s="240">
        <v>6</v>
      </c>
      <c r="L239" s="240">
        <v>95</v>
      </c>
      <c r="M239" s="240">
        <v>14269</v>
      </c>
      <c r="N239" s="240">
        <v>8171</v>
      </c>
    </row>
    <row r="240" spans="1:14" ht="15">
      <c r="A240" s="239" t="s">
        <v>15</v>
      </c>
      <c r="B240" s="239" t="s">
        <v>918</v>
      </c>
      <c r="C240" s="240">
        <v>11</v>
      </c>
      <c r="D240" s="240">
        <v>1230</v>
      </c>
      <c r="E240" s="240">
        <v>838</v>
      </c>
      <c r="F240" s="240">
        <v>20</v>
      </c>
      <c r="G240" s="240">
        <v>1213</v>
      </c>
      <c r="H240" s="240">
        <v>714</v>
      </c>
      <c r="I240" s="240">
        <v>0</v>
      </c>
      <c r="J240" s="240">
        <v>0</v>
      </c>
      <c r="K240" s="240">
        <v>0</v>
      </c>
      <c r="L240" s="240">
        <v>31</v>
      </c>
      <c r="M240" s="240">
        <v>2443</v>
      </c>
      <c r="N240" s="240">
        <v>1552</v>
      </c>
    </row>
    <row r="241" spans="1:14" ht="15">
      <c r="A241" s="239" t="s">
        <v>15</v>
      </c>
      <c r="B241" s="239" t="s">
        <v>919</v>
      </c>
      <c r="C241" s="240">
        <v>11</v>
      </c>
      <c r="D241" s="240">
        <v>1040</v>
      </c>
      <c r="E241" s="240">
        <v>870</v>
      </c>
      <c r="F241" s="240">
        <v>14</v>
      </c>
      <c r="G241" s="240">
        <v>1220</v>
      </c>
      <c r="H241" s="240">
        <v>810</v>
      </c>
      <c r="I241" s="240">
        <v>1</v>
      </c>
      <c r="J241" s="240">
        <v>120</v>
      </c>
      <c r="K241" s="240">
        <v>25</v>
      </c>
      <c r="L241" s="240">
        <v>26</v>
      </c>
      <c r="M241" s="240">
        <v>2380</v>
      </c>
      <c r="N241" s="240">
        <v>1705</v>
      </c>
    </row>
    <row r="242" spans="1:14" ht="15">
      <c r="A242" s="239" t="s">
        <v>15</v>
      </c>
      <c r="B242" s="239" t="s">
        <v>920</v>
      </c>
      <c r="C242" s="240">
        <v>68</v>
      </c>
      <c r="D242" s="240">
        <v>6498</v>
      </c>
      <c r="E242" s="240">
        <v>3075</v>
      </c>
      <c r="F242" s="240">
        <v>65</v>
      </c>
      <c r="G242" s="240">
        <v>8643</v>
      </c>
      <c r="H242" s="240">
        <v>4418</v>
      </c>
      <c r="I242" s="240">
        <v>0</v>
      </c>
      <c r="J242" s="240">
        <v>0</v>
      </c>
      <c r="K242" s="240">
        <v>0</v>
      </c>
      <c r="L242" s="240">
        <v>133</v>
      </c>
      <c r="M242" s="240">
        <v>15141</v>
      </c>
      <c r="N242" s="240">
        <v>7493</v>
      </c>
    </row>
    <row r="243" spans="1:14" ht="15">
      <c r="A243" s="239" t="s">
        <v>15</v>
      </c>
      <c r="B243" s="239" t="s">
        <v>921</v>
      </c>
      <c r="C243" s="240">
        <v>14</v>
      </c>
      <c r="D243" s="240">
        <v>6809</v>
      </c>
      <c r="E243" s="240">
        <v>2399</v>
      </c>
      <c r="F243" s="240">
        <v>10</v>
      </c>
      <c r="G243" s="240">
        <v>1000</v>
      </c>
      <c r="H243" s="240">
        <v>724</v>
      </c>
      <c r="I243" s="240">
        <v>0</v>
      </c>
      <c r="J243" s="240">
        <v>0</v>
      </c>
      <c r="K243" s="240">
        <v>0</v>
      </c>
      <c r="L243" s="240">
        <v>24</v>
      </c>
      <c r="M243" s="240">
        <v>7809</v>
      </c>
      <c r="N243" s="240">
        <v>3123</v>
      </c>
    </row>
    <row r="244" spans="1:14" ht="15">
      <c r="A244" s="239" t="s">
        <v>15</v>
      </c>
      <c r="B244" s="239" t="s">
        <v>922</v>
      </c>
      <c r="C244" s="240">
        <v>38</v>
      </c>
      <c r="D244" s="240">
        <v>6522</v>
      </c>
      <c r="E244" s="240">
        <v>4301</v>
      </c>
      <c r="F244" s="240">
        <v>42</v>
      </c>
      <c r="G244" s="240">
        <v>6698</v>
      </c>
      <c r="H244" s="240">
        <v>4290</v>
      </c>
      <c r="I244" s="240">
        <v>3</v>
      </c>
      <c r="J244" s="240">
        <v>250</v>
      </c>
      <c r="K244" s="240">
        <v>11</v>
      </c>
      <c r="L244" s="240">
        <v>83</v>
      </c>
      <c r="M244" s="240">
        <v>13470</v>
      </c>
      <c r="N244" s="240">
        <v>8602</v>
      </c>
    </row>
    <row r="245" spans="1:14" ht="15">
      <c r="A245" s="239" t="s">
        <v>15</v>
      </c>
      <c r="B245" s="239" t="s">
        <v>923</v>
      </c>
      <c r="C245" s="240">
        <v>63</v>
      </c>
      <c r="D245" s="240">
        <v>10982</v>
      </c>
      <c r="E245" s="240">
        <v>9170</v>
      </c>
      <c r="F245" s="240">
        <v>93</v>
      </c>
      <c r="G245" s="240">
        <v>14542</v>
      </c>
      <c r="H245" s="240">
        <v>11168</v>
      </c>
      <c r="I245" s="240">
        <v>2</v>
      </c>
      <c r="J245" s="240">
        <v>120</v>
      </c>
      <c r="K245" s="240">
        <v>123</v>
      </c>
      <c r="L245" s="240">
        <v>158</v>
      </c>
      <c r="M245" s="240">
        <v>25644</v>
      </c>
      <c r="N245" s="240">
        <v>20461</v>
      </c>
    </row>
    <row r="246" spans="1:14" ht="15">
      <c r="A246" s="239" t="s">
        <v>15</v>
      </c>
      <c r="B246" s="239" t="s">
        <v>924</v>
      </c>
      <c r="C246" s="240">
        <v>37</v>
      </c>
      <c r="D246" s="240">
        <v>3695</v>
      </c>
      <c r="E246" s="240">
        <v>2247</v>
      </c>
      <c r="F246" s="240">
        <v>36</v>
      </c>
      <c r="G246" s="240">
        <v>3677</v>
      </c>
      <c r="H246" s="240">
        <v>1910</v>
      </c>
      <c r="I246" s="240">
        <v>3</v>
      </c>
      <c r="J246" s="240">
        <v>210</v>
      </c>
      <c r="K246" s="240">
        <v>205</v>
      </c>
      <c r="L246" s="240">
        <v>76</v>
      </c>
      <c r="M246" s="240">
        <v>7582</v>
      </c>
      <c r="N246" s="240">
        <v>4362</v>
      </c>
    </row>
    <row r="247" spans="1:14" ht="15">
      <c r="A247" s="239" t="s">
        <v>15</v>
      </c>
      <c r="B247" s="239" t="s">
        <v>925</v>
      </c>
      <c r="C247" s="240">
        <v>26</v>
      </c>
      <c r="D247" s="240">
        <v>4859</v>
      </c>
      <c r="E247" s="240">
        <v>2660</v>
      </c>
      <c r="F247" s="240">
        <v>21</v>
      </c>
      <c r="G247" s="240">
        <v>2448</v>
      </c>
      <c r="H247" s="240">
        <v>1782</v>
      </c>
      <c r="I247" s="240">
        <v>0</v>
      </c>
      <c r="J247" s="240">
        <v>0</v>
      </c>
      <c r="K247" s="240">
        <v>0</v>
      </c>
      <c r="L247" s="240">
        <v>47</v>
      </c>
      <c r="M247" s="240">
        <v>7307</v>
      </c>
      <c r="N247" s="240">
        <v>4442</v>
      </c>
    </row>
    <row r="248" spans="1:14" ht="15">
      <c r="A248" s="239" t="s">
        <v>15</v>
      </c>
      <c r="B248" s="239" t="s">
        <v>926</v>
      </c>
      <c r="C248" s="240">
        <v>40</v>
      </c>
      <c r="D248" s="240">
        <v>4920</v>
      </c>
      <c r="E248" s="240">
        <v>3050</v>
      </c>
      <c r="F248" s="240">
        <v>69</v>
      </c>
      <c r="G248" s="240">
        <v>10399</v>
      </c>
      <c r="H248" s="240">
        <v>6011</v>
      </c>
      <c r="I248" s="240">
        <v>0</v>
      </c>
      <c r="J248" s="240">
        <v>0</v>
      </c>
      <c r="K248" s="240">
        <v>0</v>
      </c>
      <c r="L248" s="240">
        <v>109</v>
      </c>
      <c r="M248" s="240">
        <v>15319</v>
      </c>
      <c r="N248" s="240">
        <v>9061</v>
      </c>
    </row>
    <row r="249" spans="1:14" ht="15">
      <c r="A249" s="239" t="s">
        <v>15</v>
      </c>
      <c r="B249" s="239" t="s">
        <v>927</v>
      </c>
      <c r="C249" s="240">
        <v>84</v>
      </c>
      <c r="D249" s="240">
        <v>15497</v>
      </c>
      <c r="E249" s="240">
        <v>8679</v>
      </c>
      <c r="F249" s="240">
        <v>87</v>
      </c>
      <c r="G249" s="240">
        <v>15394</v>
      </c>
      <c r="H249" s="240">
        <v>8777</v>
      </c>
      <c r="I249" s="240">
        <v>0</v>
      </c>
      <c r="J249" s="240">
        <v>0</v>
      </c>
      <c r="K249" s="240">
        <v>0</v>
      </c>
      <c r="L249" s="240">
        <v>171</v>
      </c>
      <c r="M249" s="240">
        <v>30891</v>
      </c>
      <c r="N249" s="240">
        <v>17456</v>
      </c>
    </row>
    <row r="250" spans="1:14" ht="15">
      <c r="A250" s="239" t="s">
        <v>15</v>
      </c>
      <c r="B250" s="239" t="s">
        <v>928</v>
      </c>
      <c r="C250" s="240">
        <v>34</v>
      </c>
      <c r="D250" s="240">
        <v>12484</v>
      </c>
      <c r="E250" s="240">
        <v>10456</v>
      </c>
      <c r="F250" s="240">
        <v>48</v>
      </c>
      <c r="G250" s="240">
        <v>10688</v>
      </c>
      <c r="H250" s="240">
        <v>7998</v>
      </c>
      <c r="I250" s="240">
        <v>1</v>
      </c>
      <c r="J250" s="240">
        <v>657</v>
      </c>
      <c r="K250" s="240">
        <v>497</v>
      </c>
      <c r="L250" s="240">
        <v>83</v>
      </c>
      <c r="M250" s="240">
        <v>23829</v>
      </c>
      <c r="N250" s="240">
        <v>18951</v>
      </c>
    </row>
    <row r="251" spans="1:14" ht="15">
      <c r="A251" s="239" t="s">
        <v>15</v>
      </c>
      <c r="B251" s="239" t="s">
        <v>929</v>
      </c>
      <c r="C251" s="240">
        <v>24</v>
      </c>
      <c r="D251" s="240">
        <v>2260</v>
      </c>
      <c r="E251" s="240">
        <v>1008</v>
      </c>
      <c r="F251" s="240">
        <v>42</v>
      </c>
      <c r="G251" s="240">
        <v>4936</v>
      </c>
      <c r="H251" s="240">
        <v>2350</v>
      </c>
      <c r="I251" s="240">
        <v>1</v>
      </c>
      <c r="J251" s="240">
        <v>475</v>
      </c>
      <c r="K251" s="240">
        <v>450</v>
      </c>
      <c r="L251" s="240">
        <v>67</v>
      </c>
      <c r="M251" s="240">
        <v>7671</v>
      </c>
      <c r="N251" s="240">
        <v>3808</v>
      </c>
    </row>
    <row r="252" spans="1:14" ht="15">
      <c r="A252" s="239" t="s">
        <v>15</v>
      </c>
      <c r="B252" s="239" t="s">
        <v>930</v>
      </c>
      <c r="C252" s="240">
        <v>2</v>
      </c>
      <c r="D252" s="240">
        <v>30</v>
      </c>
      <c r="E252" s="240">
        <v>24</v>
      </c>
      <c r="F252" s="240">
        <v>3</v>
      </c>
      <c r="G252" s="240">
        <v>170</v>
      </c>
      <c r="H252" s="240">
        <v>70</v>
      </c>
      <c r="I252" s="240">
        <v>0</v>
      </c>
      <c r="J252" s="240">
        <v>0</v>
      </c>
      <c r="K252" s="240">
        <v>0</v>
      </c>
      <c r="L252" s="240">
        <v>5</v>
      </c>
      <c r="M252" s="240">
        <v>200</v>
      </c>
      <c r="N252" s="240">
        <v>94</v>
      </c>
    </row>
    <row r="253" spans="1:14" ht="15">
      <c r="A253" s="239" t="s">
        <v>16</v>
      </c>
      <c r="B253" s="239" t="s">
        <v>931</v>
      </c>
      <c r="C253" s="240">
        <v>14</v>
      </c>
      <c r="D253" s="240">
        <v>1319</v>
      </c>
      <c r="E253" s="240">
        <v>819</v>
      </c>
      <c r="F253" s="240">
        <v>46</v>
      </c>
      <c r="G253" s="240">
        <v>4317</v>
      </c>
      <c r="H253" s="240">
        <v>3000</v>
      </c>
      <c r="I253" s="240">
        <v>1</v>
      </c>
      <c r="J253" s="240">
        <v>135</v>
      </c>
      <c r="K253" s="240">
        <v>130</v>
      </c>
      <c r="L253" s="240">
        <v>61</v>
      </c>
      <c r="M253" s="240">
        <v>5771</v>
      </c>
      <c r="N253" s="240">
        <v>3949</v>
      </c>
    </row>
    <row r="254" spans="1:14" ht="15">
      <c r="A254" s="239" t="s">
        <v>16</v>
      </c>
      <c r="B254" s="239" t="s">
        <v>932</v>
      </c>
      <c r="C254" s="240">
        <v>103</v>
      </c>
      <c r="D254" s="240">
        <v>10834</v>
      </c>
      <c r="E254" s="240">
        <v>8163</v>
      </c>
      <c r="F254" s="240">
        <v>155</v>
      </c>
      <c r="G254" s="240">
        <v>21144</v>
      </c>
      <c r="H254" s="240">
        <v>15606</v>
      </c>
      <c r="I254" s="240">
        <v>5</v>
      </c>
      <c r="J254" s="240">
        <v>571</v>
      </c>
      <c r="K254" s="240">
        <v>570</v>
      </c>
      <c r="L254" s="240">
        <v>263</v>
      </c>
      <c r="M254" s="240">
        <v>32549</v>
      </c>
      <c r="N254" s="240">
        <v>24339</v>
      </c>
    </row>
    <row r="255" spans="1:14" ht="15">
      <c r="A255" s="239" t="s">
        <v>16</v>
      </c>
      <c r="B255" s="239" t="s">
        <v>933</v>
      </c>
      <c r="C255" s="240">
        <v>20</v>
      </c>
      <c r="D255" s="240">
        <v>2727</v>
      </c>
      <c r="E255" s="240">
        <v>2053</v>
      </c>
      <c r="F255" s="240">
        <v>40</v>
      </c>
      <c r="G255" s="240">
        <v>5633</v>
      </c>
      <c r="H255" s="240">
        <v>3671</v>
      </c>
      <c r="I255" s="240">
        <v>1</v>
      </c>
      <c r="J255" s="240">
        <v>60</v>
      </c>
      <c r="K255" s="240">
        <v>39</v>
      </c>
      <c r="L255" s="240">
        <v>61</v>
      </c>
      <c r="M255" s="240">
        <v>8420</v>
      </c>
      <c r="N255" s="240">
        <v>5763</v>
      </c>
    </row>
    <row r="256" spans="1:14" ht="15">
      <c r="A256" s="239" t="s">
        <v>16</v>
      </c>
      <c r="B256" s="239" t="s">
        <v>934</v>
      </c>
      <c r="C256" s="240">
        <v>36</v>
      </c>
      <c r="D256" s="240">
        <v>3467</v>
      </c>
      <c r="E256" s="240">
        <v>2348</v>
      </c>
      <c r="F256" s="240">
        <v>68</v>
      </c>
      <c r="G256" s="240">
        <v>7335</v>
      </c>
      <c r="H256" s="240">
        <v>4858</v>
      </c>
      <c r="I256" s="240">
        <v>0</v>
      </c>
      <c r="J256" s="240">
        <v>0</v>
      </c>
      <c r="K256" s="240">
        <v>0</v>
      </c>
      <c r="L256" s="240">
        <v>104</v>
      </c>
      <c r="M256" s="240">
        <v>10802</v>
      </c>
      <c r="N256" s="240">
        <v>7206</v>
      </c>
    </row>
    <row r="257" spans="1:14" ht="15">
      <c r="A257" s="239" t="s">
        <v>16</v>
      </c>
      <c r="B257" s="239" t="s">
        <v>935</v>
      </c>
      <c r="C257" s="240">
        <v>21</v>
      </c>
      <c r="D257" s="240">
        <v>1301</v>
      </c>
      <c r="E257" s="240">
        <v>654</v>
      </c>
      <c r="F257" s="240">
        <v>29</v>
      </c>
      <c r="G257" s="240">
        <v>2495</v>
      </c>
      <c r="H257" s="240">
        <v>1648</v>
      </c>
      <c r="I257" s="240">
        <v>0</v>
      </c>
      <c r="J257" s="240">
        <v>0</v>
      </c>
      <c r="K257" s="240">
        <v>0</v>
      </c>
      <c r="L257" s="240">
        <v>50</v>
      </c>
      <c r="M257" s="240">
        <v>3796</v>
      </c>
      <c r="N257" s="240">
        <v>2302</v>
      </c>
    </row>
    <row r="258" spans="1:14" ht="15">
      <c r="A258" s="239" t="s">
        <v>16</v>
      </c>
      <c r="B258" s="239" t="s">
        <v>936</v>
      </c>
      <c r="C258" s="240">
        <v>21</v>
      </c>
      <c r="D258" s="240">
        <v>2784</v>
      </c>
      <c r="E258" s="240">
        <v>2226</v>
      </c>
      <c r="F258" s="240">
        <v>60</v>
      </c>
      <c r="G258" s="240">
        <v>6703</v>
      </c>
      <c r="H258" s="240">
        <v>4313</v>
      </c>
      <c r="I258" s="240">
        <v>1</v>
      </c>
      <c r="J258" s="240">
        <v>80</v>
      </c>
      <c r="K258" s="240">
        <v>0</v>
      </c>
      <c r="L258" s="240">
        <v>82</v>
      </c>
      <c r="M258" s="240">
        <v>9567</v>
      </c>
      <c r="N258" s="240">
        <v>6539</v>
      </c>
    </row>
    <row r="259" spans="1:14" ht="15">
      <c r="A259" s="239" t="s">
        <v>16</v>
      </c>
      <c r="B259" s="239" t="s">
        <v>937</v>
      </c>
      <c r="C259" s="240">
        <v>36</v>
      </c>
      <c r="D259" s="240">
        <v>5292</v>
      </c>
      <c r="E259" s="240">
        <v>3794</v>
      </c>
      <c r="F259" s="240">
        <v>96</v>
      </c>
      <c r="G259" s="240">
        <v>13843</v>
      </c>
      <c r="H259" s="240">
        <v>9977</v>
      </c>
      <c r="I259" s="240">
        <v>4</v>
      </c>
      <c r="J259" s="240">
        <v>230</v>
      </c>
      <c r="K259" s="240">
        <v>203</v>
      </c>
      <c r="L259" s="240">
        <v>136</v>
      </c>
      <c r="M259" s="240">
        <v>19365</v>
      </c>
      <c r="N259" s="240">
        <v>13974</v>
      </c>
    </row>
    <row r="260" spans="1:14" ht="15">
      <c r="A260" s="239" t="s">
        <v>16</v>
      </c>
      <c r="B260" s="239" t="s">
        <v>938</v>
      </c>
      <c r="C260" s="240">
        <v>56</v>
      </c>
      <c r="D260" s="240">
        <v>5076</v>
      </c>
      <c r="E260" s="240">
        <v>5573</v>
      </c>
      <c r="F260" s="240">
        <v>81</v>
      </c>
      <c r="G260" s="240">
        <v>10033</v>
      </c>
      <c r="H260" s="240">
        <v>7462</v>
      </c>
      <c r="I260" s="240">
        <v>0</v>
      </c>
      <c r="J260" s="240">
        <v>0</v>
      </c>
      <c r="K260" s="240">
        <v>0</v>
      </c>
      <c r="L260" s="240">
        <v>137</v>
      </c>
      <c r="M260" s="240">
        <v>15109</v>
      </c>
      <c r="N260" s="240">
        <v>13035</v>
      </c>
    </row>
    <row r="261" spans="1:14" ht="15">
      <c r="A261" s="239" t="s">
        <v>16</v>
      </c>
      <c r="B261" s="239" t="s">
        <v>939</v>
      </c>
      <c r="C261" s="240">
        <v>42</v>
      </c>
      <c r="D261" s="240">
        <v>3848</v>
      </c>
      <c r="E261" s="240">
        <v>2628</v>
      </c>
      <c r="F261" s="240">
        <v>85</v>
      </c>
      <c r="G261" s="240">
        <v>11392</v>
      </c>
      <c r="H261" s="240">
        <v>7288</v>
      </c>
      <c r="I261" s="240">
        <v>3</v>
      </c>
      <c r="J261" s="240">
        <v>76</v>
      </c>
      <c r="K261" s="240">
        <v>68</v>
      </c>
      <c r="L261" s="240">
        <v>130</v>
      </c>
      <c r="M261" s="240">
        <v>15316</v>
      </c>
      <c r="N261" s="240">
        <v>9984</v>
      </c>
    </row>
    <row r="262" spans="1:14" ht="15">
      <c r="A262" s="239" t="s">
        <v>16</v>
      </c>
      <c r="B262" s="239" t="s">
        <v>940</v>
      </c>
      <c r="C262" s="240">
        <v>23</v>
      </c>
      <c r="D262" s="240">
        <v>3116</v>
      </c>
      <c r="E262" s="240">
        <v>2150</v>
      </c>
      <c r="F262" s="240">
        <v>48</v>
      </c>
      <c r="G262" s="240">
        <v>5377</v>
      </c>
      <c r="H262" s="240">
        <v>3505</v>
      </c>
      <c r="I262" s="240">
        <v>0</v>
      </c>
      <c r="J262" s="240">
        <v>0</v>
      </c>
      <c r="K262" s="240">
        <v>0</v>
      </c>
      <c r="L262" s="240">
        <v>71</v>
      </c>
      <c r="M262" s="240">
        <v>8493</v>
      </c>
      <c r="N262" s="240">
        <v>5655</v>
      </c>
    </row>
    <row r="263" spans="1:14" ht="15">
      <c r="A263" s="239" t="s">
        <v>16</v>
      </c>
      <c r="B263" s="239" t="s">
        <v>941</v>
      </c>
      <c r="C263" s="240">
        <v>13</v>
      </c>
      <c r="D263" s="240">
        <v>1604</v>
      </c>
      <c r="E263" s="240">
        <v>1004</v>
      </c>
      <c r="F263" s="240">
        <v>44</v>
      </c>
      <c r="G263" s="240">
        <v>6563</v>
      </c>
      <c r="H263" s="240">
        <v>4276</v>
      </c>
      <c r="I263" s="240">
        <v>1</v>
      </c>
      <c r="J263" s="240">
        <v>150</v>
      </c>
      <c r="K263" s="240">
        <v>130</v>
      </c>
      <c r="L263" s="240">
        <v>58</v>
      </c>
      <c r="M263" s="240">
        <v>8317</v>
      </c>
      <c r="N263" s="240">
        <v>5410</v>
      </c>
    </row>
    <row r="264" spans="1:14" ht="30">
      <c r="A264" s="239" t="s">
        <v>16</v>
      </c>
      <c r="B264" s="239" t="s">
        <v>942</v>
      </c>
      <c r="C264" s="240">
        <v>61</v>
      </c>
      <c r="D264" s="240">
        <v>5570</v>
      </c>
      <c r="E264" s="240">
        <v>3787</v>
      </c>
      <c r="F264" s="240">
        <v>84</v>
      </c>
      <c r="G264" s="240">
        <v>7925</v>
      </c>
      <c r="H264" s="240">
        <v>5260</v>
      </c>
      <c r="I264" s="240">
        <v>6</v>
      </c>
      <c r="J264" s="240">
        <v>270</v>
      </c>
      <c r="K264" s="240">
        <v>164</v>
      </c>
      <c r="L264" s="240">
        <v>151</v>
      </c>
      <c r="M264" s="240">
        <v>13765</v>
      </c>
      <c r="N264" s="240">
        <v>9211</v>
      </c>
    </row>
    <row r="265" spans="1:14" ht="15">
      <c r="A265" s="239" t="s">
        <v>16</v>
      </c>
      <c r="B265" s="239" t="s">
        <v>943</v>
      </c>
      <c r="C265" s="240">
        <v>47</v>
      </c>
      <c r="D265" s="240">
        <v>4528</v>
      </c>
      <c r="E265" s="240">
        <v>3273</v>
      </c>
      <c r="F265" s="240">
        <v>99</v>
      </c>
      <c r="G265" s="240">
        <v>11378</v>
      </c>
      <c r="H265" s="240">
        <v>8523</v>
      </c>
      <c r="I265" s="240">
        <v>5</v>
      </c>
      <c r="J265" s="240">
        <v>243</v>
      </c>
      <c r="K265" s="240">
        <v>35</v>
      </c>
      <c r="L265" s="240">
        <v>151</v>
      </c>
      <c r="M265" s="240">
        <v>16149</v>
      </c>
      <c r="N265" s="240">
        <v>11831</v>
      </c>
    </row>
    <row r="266" spans="1:14" ht="15">
      <c r="A266" s="239" t="s">
        <v>16</v>
      </c>
      <c r="B266" s="239" t="s">
        <v>944</v>
      </c>
      <c r="C266" s="240">
        <v>8</v>
      </c>
      <c r="D266" s="240">
        <v>790</v>
      </c>
      <c r="E266" s="240">
        <v>559</v>
      </c>
      <c r="F266" s="240">
        <v>15</v>
      </c>
      <c r="G266" s="240">
        <v>1294</v>
      </c>
      <c r="H266" s="240">
        <v>904</v>
      </c>
      <c r="I266" s="240">
        <v>0</v>
      </c>
      <c r="J266" s="240">
        <v>0</v>
      </c>
      <c r="K266" s="240">
        <v>0</v>
      </c>
      <c r="L266" s="240">
        <v>23</v>
      </c>
      <c r="M266" s="240">
        <v>2084</v>
      </c>
      <c r="N266" s="240">
        <v>1463</v>
      </c>
    </row>
    <row r="267" spans="1:14" ht="15">
      <c r="A267" s="239" t="s">
        <v>82</v>
      </c>
      <c r="B267" s="239" t="s">
        <v>82</v>
      </c>
      <c r="C267" s="240">
        <v>2</v>
      </c>
      <c r="D267" s="240">
        <v>85</v>
      </c>
      <c r="E267" s="240">
        <v>25</v>
      </c>
      <c r="F267" s="240">
        <v>2</v>
      </c>
      <c r="G267" s="240">
        <v>105</v>
      </c>
      <c r="H267" s="240">
        <v>53</v>
      </c>
      <c r="I267" s="240">
        <v>0</v>
      </c>
      <c r="J267" s="240">
        <v>0</v>
      </c>
      <c r="K267" s="240">
        <v>0</v>
      </c>
      <c r="L267" s="240">
        <v>4</v>
      </c>
      <c r="M267" s="240">
        <v>190</v>
      </c>
      <c r="N267" s="240">
        <v>78</v>
      </c>
    </row>
    <row r="268" spans="1:14" ht="15">
      <c r="A268" s="239" t="s">
        <v>17</v>
      </c>
      <c r="B268" s="239" t="s">
        <v>945</v>
      </c>
      <c r="C268" s="240">
        <v>1</v>
      </c>
      <c r="D268" s="240">
        <v>70</v>
      </c>
      <c r="E268" s="240">
        <v>0</v>
      </c>
      <c r="F268" s="240">
        <v>0</v>
      </c>
      <c r="G268" s="240">
        <v>0</v>
      </c>
      <c r="H268" s="240">
        <v>0</v>
      </c>
      <c r="I268" s="240">
        <v>0</v>
      </c>
      <c r="J268" s="240">
        <v>0</v>
      </c>
      <c r="K268" s="240">
        <v>0</v>
      </c>
      <c r="L268" s="240">
        <v>1</v>
      </c>
      <c r="M268" s="240">
        <v>70</v>
      </c>
      <c r="N268" s="240">
        <v>0</v>
      </c>
    </row>
    <row r="269" spans="1:14" ht="15">
      <c r="A269" s="239" t="s">
        <v>17</v>
      </c>
      <c r="B269" s="239" t="s">
        <v>946</v>
      </c>
      <c r="C269" s="240">
        <v>1</v>
      </c>
      <c r="D269" s="240">
        <v>110</v>
      </c>
      <c r="E269" s="240">
        <v>103</v>
      </c>
      <c r="F269" s="240">
        <v>4</v>
      </c>
      <c r="G269" s="240">
        <v>355</v>
      </c>
      <c r="H269" s="240">
        <v>346</v>
      </c>
      <c r="I269" s="240">
        <v>0</v>
      </c>
      <c r="J269" s="240">
        <v>0</v>
      </c>
      <c r="K269" s="240">
        <v>0</v>
      </c>
      <c r="L269" s="240">
        <v>5</v>
      </c>
      <c r="M269" s="240">
        <v>465</v>
      </c>
      <c r="N269" s="240">
        <v>449</v>
      </c>
    </row>
    <row r="270" spans="1:14" ht="15">
      <c r="A270" s="239" t="s">
        <v>17</v>
      </c>
      <c r="B270" s="239" t="s">
        <v>947</v>
      </c>
      <c r="C270" s="240">
        <v>3</v>
      </c>
      <c r="D270" s="240">
        <v>127</v>
      </c>
      <c r="E270" s="240">
        <v>117</v>
      </c>
      <c r="F270" s="240">
        <v>4</v>
      </c>
      <c r="G270" s="240">
        <v>165</v>
      </c>
      <c r="H270" s="240">
        <v>52</v>
      </c>
      <c r="I270" s="240">
        <v>0</v>
      </c>
      <c r="J270" s="240">
        <v>0</v>
      </c>
      <c r="K270" s="240">
        <v>0</v>
      </c>
      <c r="L270" s="240">
        <v>7</v>
      </c>
      <c r="M270" s="240">
        <v>292</v>
      </c>
      <c r="N270" s="240">
        <v>169</v>
      </c>
    </row>
    <row r="271" spans="1:14" ht="15">
      <c r="A271" s="239" t="s">
        <v>17</v>
      </c>
      <c r="B271" s="239" t="s">
        <v>948</v>
      </c>
      <c r="C271" s="240">
        <v>3</v>
      </c>
      <c r="D271" s="240">
        <v>350</v>
      </c>
      <c r="E271" s="240">
        <v>279</v>
      </c>
      <c r="F271" s="240">
        <v>2</v>
      </c>
      <c r="G271" s="240">
        <v>80</v>
      </c>
      <c r="H271" s="240">
        <v>80</v>
      </c>
      <c r="I271" s="240">
        <v>0</v>
      </c>
      <c r="J271" s="240">
        <v>0</v>
      </c>
      <c r="K271" s="240">
        <v>0</v>
      </c>
      <c r="L271" s="240">
        <v>5</v>
      </c>
      <c r="M271" s="240">
        <v>430</v>
      </c>
      <c r="N271" s="240">
        <v>359</v>
      </c>
    </row>
    <row r="272" spans="1:14" ht="15">
      <c r="A272" s="239" t="s">
        <v>17</v>
      </c>
      <c r="B272" s="239" t="s">
        <v>949</v>
      </c>
      <c r="C272" s="240">
        <v>1</v>
      </c>
      <c r="D272" s="240">
        <v>50</v>
      </c>
      <c r="E272" s="240">
        <v>40</v>
      </c>
      <c r="F272" s="240">
        <v>2</v>
      </c>
      <c r="G272" s="240">
        <v>80</v>
      </c>
      <c r="H272" s="240">
        <v>0</v>
      </c>
      <c r="I272" s="240">
        <v>0</v>
      </c>
      <c r="J272" s="240">
        <v>0</v>
      </c>
      <c r="K272" s="240">
        <v>0</v>
      </c>
      <c r="L272" s="240">
        <v>3</v>
      </c>
      <c r="M272" s="240">
        <v>130</v>
      </c>
      <c r="N272" s="240">
        <v>40</v>
      </c>
    </row>
    <row r="273" spans="1:14" ht="15">
      <c r="A273" s="239" t="s">
        <v>17</v>
      </c>
      <c r="B273" s="239" t="s">
        <v>950</v>
      </c>
      <c r="C273" s="240">
        <v>3</v>
      </c>
      <c r="D273" s="240">
        <v>180</v>
      </c>
      <c r="E273" s="240">
        <v>105</v>
      </c>
      <c r="F273" s="240">
        <v>2</v>
      </c>
      <c r="G273" s="240">
        <v>170</v>
      </c>
      <c r="H273" s="240">
        <v>90</v>
      </c>
      <c r="I273" s="240">
        <v>0</v>
      </c>
      <c r="J273" s="240">
        <v>0</v>
      </c>
      <c r="K273" s="240">
        <v>0</v>
      </c>
      <c r="L273" s="240">
        <v>5</v>
      </c>
      <c r="M273" s="240">
        <v>350</v>
      </c>
      <c r="N273" s="240">
        <v>195</v>
      </c>
    </row>
    <row r="274" spans="1:14" ht="15">
      <c r="A274" s="239" t="s">
        <v>17</v>
      </c>
      <c r="B274" s="239" t="s">
        <v>951</v>
      </c>
      <c r="C274" s="240">
        <v>112</v>
      </c>
      <c r="D274" s="240">
        <v>15845</v>
      </c>
      <c r="E274" s="240">
        <v>11200</v>
      </c>
      <c r="F274" s="240">
        <v>112</v>
      </c>
      <c r="G274" s="240">
        <v>13978</v>
      </c>
      <c r="H274" s="240">
        <v>10102</v>
      </c>
      <c r="I274" s="240">
        <v>4</v>
      </c>
      <c r="J274" s="240">
        <v>810</v>
      </c>
      <c r="K274" s="240">
        <v>666</v>
      </c>
      <c r="L274" s="240">
        <v>228</v>
      </c>
      <c r="M274" s="240">
        <v>30633</v>
      </c>
      <c r="N274" s="240">
        <v>21968</v>
      </c>
    </row>
    <row r="275" spans="1:14" ht="15">
      <c r="A275" s="239" t="s">
        <v>17</v>
      </c>
      <c r="B275" s="239" t="s">
        <v>952</v>
      </c>
      <c r="C275" s="240">
        <v>2</v>
      </c>
      <c r="D275" s="240">
        <v>162</v>
      </c>
      <c r="E275" s="240">
        <v>45</v>
      </c>
      <c r="F275" s="240">
        <v>2</v>
      </c>
      <c r="G275" s="240">
        <v>193</v>
      </c>
      <c r="H275" s="240">
        <v>95</v>
      </c>
      <c r="I275" s="240">
        <v>0</v>
      </c>
      <c r="J275" s="240">
        <v>0</v>
      </c>
      <c r="K275" s="240">
        <v>0</v>
      </c>
      <c r="L275" s="240">
        <v>4</v>
      </c>
      <c r="M275" s="240">
        <v>355</v>
      </c>
      <c r="N275" s="240">
        <v>140</v>
      </c>
    </row>
    <row r="276" spans="1:14" ht="15">
      <c r="A276" s="239" t="s">
        <v>17</v>
      </c>
      <c r="B276" s="239" t="s">
        <v>953</v>
      </c>
      <c r="C276" s="240">
        <v>1</v>
      </c>
      <c r="D276" s="240">
        <v>24</v>
      </c>
      <c r="E276" s="240">
        <v>0</v>
      </c>
      <c r="F276" s="240">
        <v>1</v>
      </c>
      <c r="G276" s="240">
        <v>60</v>
      </c>
      <c r="H276" s="240">
        <v>30</v>
      </c>
      <c r="I276" s="240">
        <v>0</v>
      </c>
      <c r="J276" s="240">
        <v>0</v>
      </c>
      <c r="K276" s="240">
        <v>0</v>
      </c>
      <c r="L276" s="240">
        <v>2</v>
      </c>
      <c r="M276" s="240">
        <v>84</v>
      </c>
      <c r="N276" s="240">
        <v>30</v>
      </c>
    </row>
    <row r="277" spans="1:14" ht="15">
      <c r="A277" s="239" t="s">
        <v>17</v>
      </c>
      <c r="B277" s="239" t="s">
        <v>954</v>
      </c>
      <c r="C277" s="240">
        <v>0</v>
      </c>
      <c r="D277" s="240">
        <v>0</v>
      </c>
      <c r="E277" s="240">
        <v>0</v>
      </c>
      <c r="F277" s="240">
        <v>3</v>
      </c>
      <c r="G277" s="240">
        <v>200</v>
      </c>
      <c r="H277" s="240">
        <v>0</v>
      </c>
      <c r="I277" s="240">
        <v>1</v>
      </c>
      <c r="J277" s="240">
        <v>10</v>
      </c>
      <c r="K277" s="240">
        <v>10</v>
      </c>
      <c r="L277" s="240">
        <v>4</v>
      </c>
      <c r="M277" s="240">
        <v>210</v>
      </c>
      <c r="N277" s="240">
        <v>10</v>
      </c>
    </row>
    <row r="278" spans="1:14" ht="15">
      <c r="A278" s="239" t="s">
        <v>17</v>
      </c>
      <c r="B278" s="239" t="s">
        <v>955</v>
      </c>
      <c r="C278" s="240">
        <v>6</v>
      </c>
      <c r="D278" s="240">
        <v>755</v>
      </c>
      <c r="E278" s="240">
        <v>525</v>
      </c>
      <c r="F278" s="240">
        <v>9</v>
      </c>
      <c r="G278" s="240">
        <v>961</v>
      </c>
      <c r="H278" s="240">
        <v>662</v>
      </c>
      <c r="I278" s="240">
        <v>0</v>
      </c>
      <c r="J278" s="240">
        <v>0</v>
      </c>
      <c r="K278" s="240">
        <v>0</v>
      </c>
      <c r="L278" s="240">
        <v>15</v>
      </c>
      <c r="M278" s="240">
        <v>1716</v>
      </c>
      <c r="N278" s="240">
        <v>1187</v>
      </c>
    </row>
    <row r="279" spans="1:14" ht="15">
      <c r="A279" s="239" t="s">
        <v>17</v>
      </c>
      <c r="B279" s="239" t="s">
        <v>956</v>
      </c>
      <c r="C279" s="240">
        <v>7</v>
      </c>
      <c r="D279" s="240">
        <v>375</v>
      </c>
      <c r="E279" s="240">
        <v>311</v>
      </c>
      <c r="F279" s="240">
        <v>7</v>
      </c>
      <c r="G279" s="240">
        <v>315</v>
      </c>
      <c r="H279" s="240">
        <v>294</v>
      </c>
      <c r="I279" s="240">
        <v>0</v>
      </c>
      <c r="J279" s="240">
        <v>0</v>
      </c>
      <c r="K279" s="240">
        <v>0</v>
      </c>
      <c r="L279" s="240">
        <v>14</v>
      </c>
      <c r="M279" s="240">
        <v>690</v>
      </c>
      <c r="N279" s="240">
        <v>605</v>
      </c>
    </row>
    <row r="280" spans="1:14" ht="15">
      <c r="A280" s="239" t="s">
        <v>17</v>
      </c>
      <c r="B280" s="239" t="s">
        <v>957</v>
      </c>
      <c r="C280" s="240">
        <v>2</v>
      </c>
      <c r="D280" s="240">
        <v>130</v>
      </c>
      <c r="E280" s="240">
        <v>30</v>
      </c>
      <c r="F280" s="240">
        <v>4</v>
      </c>
      <c r="G280" s="240">
        <v>125</v>
      </c>
      <c r="H280" s="240">
        <v>70</v>
      </c>
      <c r="I280" s="240">
        <v>0</v>
      </c>
      <c r="J280" s="240">
        <v>0</v>
      </c>
      <c r="K280" s="240">
        <v>0</v>
      </c>
      <c r="L280" s="240">
        <v>6</v>
      </c>
      <c r="M280" s="240">
        <v>255</v>
      </c>
      <c r="N280" s="240">
        <v>100</v>
      </c>
    </row>
    <row r="281" spans="1:14" ht="15">
      <c r="A281" s="239" t="s">
        <v>17</v>
      </c>
      <c r="B281" s="239" t="s">
        <v>958</v>
      </c>
      <c r="C281" s="240">
        <v>7</v>
      </c>
      <c r="D281" s="240">
        <v>305</v>
      </c>
      <c r="E281" s="240">
        <v>215</v>
      </c>
      <c r="F281" s="240">
        <v>5</v>
      </c>
      <c r="G281" s="240">
        <v>320</v>
      </c>
      <c r="H281" s="240">
        <v>283</v>
      </c>
      <c r="I281" s="240">
        <v>0</v>
      </c>
      <c r="J281" s="240">
        <v>0</v>
      </c>
      <c r="K281" s="240">
        <v>0</v>
      </c>
      <c r="L281" s="240">
        <v>12</v>
      </c>
      <c r="M281" s="240">
        <v>625</v>
      </c>
      <c r="N281" s="240">
        <v>498</v>
      </c>
    </row>
    <row r="282" spans="1:14" ht="15">
      <c r="A282" s="239" t="s">
        <v>17</v>
      </c>
      <c r="B282" s="239" t="s">
        <v>959</v>
      </c>
      <c r="C282" s="240">
        <v>23</v>
      </c>
      <c r="D282" s="240">
        <v>1726</v>
      </c>
      <c r="E282" s="240">
        <v>1529</v>
      </c>
      <c r="F282" s="240">
        <v>6</v>
      </c>
      <c r="G282" s="240">
        <v>551</v>
      </c>
      <c r="H282" s="240">
        <v>435</v>
      </c>
      <c r="I282" s="240">
        <v>0</v>
      </c>
      <c r="J282" s="240">
        <v>0</v>
      </c>
      <c r="K282" s="240">
        <v>0</v>
      </c>
      <c r="L282" s="240">
        <v>29</v>
      </c>
      <c r="M282" s="240">
        <v>2277</v>
      </c>
      <c r="N282" s="240">
        <v>1964</v>
      </c>
    </row>
    <row r="283" spans="1:14" ht="15">
      <c r="A283" s="239" t="s">
        <v>17</v>
      </c>
      <c r="B283" s="239" t="s">
        <v>960</v>
      </c>
      <c r="C283" s="240">
        <v>61</v>
      </c>
      <c r="D283" s="240">
        <v>6053</v>
      </c>
      <c r="E283" s="240">
        <v>4040</v>
      </c>
      <c r="F283" s="240">
        <v>57</v>
      </c>
      <c r="G283" s="240">
        <v>5565</v>
      </c>
      <c r="H283" s="240">
        <v>3561</v>
      </c>
      <c r="I283" s="240">
        <v>3</v>
      </c>
      <c r="J283" s="240">
        <v>286</v>
      </c>
      <c r="K283" s="240">
        <v>171</v>
      </c>
      <c r="L283" s="240">
        <v>121</v>
      </c>
      <c r="M283" s="240">
        <v>11904</v>
      </c>
      <c r="N283" s="240">
        <v>7772</v>
      </c>
    </row>
    <row r="284" spans="1:14" ht="15">
      <c r="A284" s="239" t="s">
        <v>17</v>
      </c>
      <c r="B284" s="239" t="s">
        <v>961</v>
      </c>
      <c r="C284" s="240">
        <v>4</v>
      </c>
      <c r="D284" s="240">
        <v>865</v>
      </c>
      <c r="E284" s="240">
        <v>505</v>
      </c>
      <c r="F284" s="240">
        <v>4</v>
      </c>
      <c r="G284" s="240">
        <v>420</v>
      </c>
      <c r="H284" s="240">
        <v>330</v>
      </c>
      <c r="I284" s="240">
        <v>0</v>
      </c>
      <c r="J284" s="240">
        <v>0</v>
      </c>
      <c r="K284" s="240">
        <v>0</v>
      </c>
      <c r="L284" s="240">
        <v>8</v>
      </c>
      <c r="M284" s="240">
        <v>1285</v>
      </c>
      <c r="N284" s="240">
        <v>835</v>
      </c>
    </row>
    <row r="285" spans="1:14" ht="15">
      <c r="A285" s="239" t="s">
        <v>17</v>
      </c>
      <c r="B285" s="239" t="s">
        <v>962</v>
      </c>
      <c r="C285" s="240">
        <v>89</v>
      </c>
      <c r="D285" s="240">
        <v>10977</v>
      </c>
      <c r="E285" s="240">
        <v>8301</v>
      </c>
      <c r="F285" s="240">
        <v>94</v>
      </c>
      <c r="G285" s="240">
        <v>13966</v>
      </c>
      <c r="H285" s="240">
        <v>9091</v>
      </c>
      <c r="I285" s="240">
        <v>5</v>
      </c>
      <c r="J285" s="240">
        <v>214</v>
      </c>
      <c r="K285" s="240">
        <v>229</v>
      </c>
      <c r="L285" s="240">
        <v>188</v>
      </c>
      <c r="M285" s="240">
        <v>25157</v>
      </c>
      <c r="N285" s="240">
        <v>17621</v>
      </c>
    </row>
    <row r="286" spans="1:14" ht="15">
      <c r="A286" s="239" t="s">
        <v>17</v>
      </c>
      <c r="B286" s="239" t="s">
        <v>963</v>
      </c>
      <c r="C286" s="240">
        <v>38</v>
      </c>
      <c r="D286" s="240">
        <v>5003</v>
      </c>
      <c r="E286" s="240">
        <v>3462</v>
      </c>
      <c r="F286" s="240">
        <v>50</v>
      </c>
      <c r="G286" s="240">
        <v>5734</v>
      </c>
      <c r="H286" s="240">
        <v>4181</v>
      </c>
      <c r="I286" s="240">
        <v>12</v>
      </c>
      <c r="J286" s="240">
        <v>643</v>
      </c>
      <c r="K286" s="240">
        <v>700</v>
      </c>
      <c r="L286" s="240">
        <v>100</v>
      </c>
      <c r="M286" s="240">
        <v>11380</v>
      </c>
      <c r="N286" s="240">
        <v>8343</v>
      </c>
    </row>
    <row r="287" spans="1:14" ht="15">
      <c r="A287" s="239" t="s">
        <v>17</v>
      </c>
      <c r="B287" s="239" t="s">
        <v>964</v>
      </c>
      <c r="C287" s="240">
        <v>1</v>
      </c>
      <c r="D287" s="240">
        <v>50</v>
      </c>
      <c r="E287" s="240">
        <v>30</v>
      </c>
      <c r="F287" s="240">
        <v>2</v>
      </c>
      <c r="G287" s="240">
        <v>148</v>
      </c>
      <c r="H287" s="240">
        <v>148</v>
      </c>
      <c r="I287" s="240">
        <v>0</v>
      </c>
      <c r="J287" s="240">
        <v>0</v>
      </c>
      <c r="K287" s="240">
        <v>0</v>
      </c>
      <c r="L287" s="240">
        <v>3</v>
      </c>
      <c r="M287" s="240">
        <v>198</v>
      </c>
      <c r="N287" s="240">
        <v>178</v>
      </c>
    </row>
    <row r="288" spans="1:14" ht="15">
      <c r="A288" s="239" t="s">
        <v>17</v>
      </c>
      <c r="B288" s="239" t="s">
        <v>965</v>
      </c>
      <c r="C288" s="240">
        <v>3</v>
      </c>
      <c r="D288" s="240">
        <v>190</v>
      </c>
      <c r="E288" s="240">
        <v>49</v>
      </c>
      <c r="F288" s="240">
        <v>5</v>
      </c>
      <c r="G288" s="240">
        <v>416</v>
      </c>
      <c r="H288" s="240">
        <v>125</v>
      </c>
      <c r="I288" s="240">
        <v>0</v>
      </c>
      <c r="J288" s="240">
        <v>0</v>
      </c>
      <c r="K288" s="240">
        <v>0</v>
      </c>
      <c r="L288" s="240">
        <v>8</v>
      </c>
      <c r="M288" s="240">
        <v>606</v>
      </c>
      <c r="N288" s="240">
        <v>174</v>
      </c>
    </row>
    <row r="289" spans="1:14" ht="15">
      <c r="A289" s="239" t="s">
        <v>17</v>
      </c>
      <c r="B289" s="239" t="s">
        <v>966</v>
      </c>
      <c r="C289" s="240">
        <v>2</v>
      </c>
      <c r="D289" s="240">
        <v>154</v>
      </c>
      <c r="E289" s="240">
        <v>79</v>
      </c>
      <c r="F289" s="240">
        <v>3</v>
      </c>
      <c r="G289" s="240">
        <v>96</v>
      </c>
      <c r="H289" s="240">
        <v>74</v>
      </c>
      <c r="I289" s="240">
        <v>0</v>
      </c>
      <c r="J289" s="240">
        <v>0</v>
      </c>
      <c r="K289" s="240">
        <v>0</v>
      </c>
      <c r="L289" s="240">
        <v>5</v>
      </c>
      <c r="M289" s="240">
        <v>250</v>
      </c>
      <c r="N289" s="240">
        <v>153</v>
      </c>
    </row>
    <row r="290" spans="1:14" ht="15">
      <c r="A290" s="239" t="s">
        <v>17</v>
      </c>
      <c r="B290" s="239" t="s">
        <v>967</v>
      </c>
      <c r="C290" s="240">
        <v>2</v>
      </c>
      <c r="D290" s="240">
        <v>200</v>
      </c>
      <c r="E290" s="240">
        <v>62</v>
      </c>
      <c r="F290" s="240">
        <v>5</v>
      </c>
      <c r="G290" s="240">
        <v>1200</v>
      </c>
      <c r="H290" s="240">
        <v>482</v>
      </c>
      <c r="I290" s="240">
        <v>0</v>
      </c>
      <c r="J290" s="240">
        <v>0</v>
      </c>
      <c r="K290" s="240">
        <v>0</v>
      </c>
      <c r="L290" s="240">
        <v>7</v>
      </c>
      <c r="M290" s="240">
        <v>1400</v>
      </c>
      <c r="N290" s="240">
        <v>544</v>
      </c>
    </row>
    <row r="291" spans="1:14" ht="15">
      <c r="A291" s="239" t="s">
        <v>17</v>
      </c>
      <c r="B291" s="239" t="s">
        <v>968</v>
      </c>
      <c r="C291" s="240">
        <v>0</v>
      </c>
      <c r="D291" s="240">
        <v>0</v>
      </c>
      <c r="E291" s="240">
        <v>0</v>
      </c>
      <c r="F291" s="240">
        <v>1</v>
      </c>
      <c r="G291" s="240">
        <v>150</v>
      </c>
      <c r="H291" s="240">
        <v>0</v>
      </c>
      <c r="I291" s="240">
        <v>0</v>
      </c>
      <c r="J291" s="240">
        <v>0</v>
      </c>
      <c r="K291" s="240">
        <v>0</v>
      </c>
      <c r="L291" s="240">
        <v>1</v>
      </c>
      <c r="M291" s="240">
        <v>150</v>
      </c>
      <c r="N291" s="240">
        <v>0</v>
      </c>
    </row>
    <row r="292" spans="1:14" ht="15">
      <c r="A292" s="239" t="s">
        <v>17</v>
      </c>
      <c r="B292" s="239" t="s">
        <v>969</v>
      </c>
      <c r="C292" s="240">
        <v>11</v>
      </c>
      <c r="D292" s="240">
        <v>1506</v>
      </c>
      <c r="E292" s="240">
        <v>539</v>
      </c>
      <c r="F292" s="240">
        <v>12</v>
      </c>
      <c r="G292" s="240">
        <v>1062</v>
      </c>
      <c r="H292" s="240">
        <v>340</v>
      </c>
      <c r="I292" s="240">
        <v>0</v>
      </c>
      <c r="J292" s="240">
        <v>0</v>
      </c>
      <c r="K292" s="240">
        <v>0</v>
      </c>
      <c r="L292" s="240">
        <v>23</v>
      </c>
      <c r="M292" s="240">
        <v>2568</v>
      </c>
      <c r="N292" s="240">
        <v>879</v>
      </c>
    </row>
    <row r="293" spans="1:14" ht="15">
      <c r="A293" s="239" t="s">
        <v>17</v>
      </c>
      <c r="B293" s="239" t="s">
        <v>970</v>
      </c>
      <c r="C293" s="240">
        <v>1</v>
      </c>
      <c r="D293" s="240">
        <v>80</v>
      </c>
      <c r="E293" s="240">
        <v>60</v>
      </c>
      <c r="F293" s="240">
        <v>2</v>
      </c>
      <c r="G293" s="240">
        <v>100</v>
      </c>
      <c r="H293" s="240">
        <v>30</v>
      </c>
      <c r="I293" s="240">
        <v>0</v>
      </c>
      <c r="J293" s="240">
        <v>0</v>
      </c>
      <c r="K293" s="240">
        <v>0</v>
      </c>
      <c r="L293" s="240">
        <v>3</v>
      </c>
      <c r="M293" s="240">
        <v>180</v>
      </c>
      <c r="N293" s="240">
        <v>90</v>
      </c>
    </row>
    <row r="294" spans="1:14" ht="15">
      <c r="A294" s="239" t="s">
        <v>17</v>
      </c>
      <c r="B294" s="239" t="s">
        <v>971</v>
      </c>
      <c r="C294" s="240">
        <v>0</v>
      </c>
      <c r="D294" s="240">
        <v>0</v>
      </c>
      <c r="E294" s="240">
        <v>0</v>
      </c>
      <c r="F294" s="240">
        <v>2</v>
      </c>
      <c r="G294" s="240">
        <v>124</v>
      </c>
      <c r="H294" s="240">
        <v>10</v>
      </c>
      <c r="I294" s="240">
        <v>1</v>
      </c>
      <c r="J294" s="240">
        <v>50</v>
      </c>
      <c r="K294" s="240">
        <v>40</v>
      </c>
      <c r="L294" s="240">
        <v>3</v>
      </c>
      <c r="M294" s="240">
        <v>174</v>
      </c>
      <c r="N294" s="240">
        <v>50</v>
      </c>
    </row>
    <row r="295" spans="1:14" ht="15">
      <c r="A295" s="239" t="s">
        <v>17</v>
      </c>
      <c r="B295" s="239" t="s">
        <v>972</v>
      </c>
      <c r="C295" s="240">
        <v>1</v>
      </c>
      <c r="D295" s="240">
        <v>30</v>
      </c>
      <c r="E295" s="240">
        <v>30</v>
      </c>
      <c r="F295" s="240">
        <v>1</v>
      </c>
      <c r="G295" s="240">
        <v>50</v>
      </c>
      <c r="H295" s="240">
        <v>0</v>
      </c>
      <c r="I295" s="240">
        <v>0</v>
      </c>
      <c r="J295" s="240">
        <v>0</v>
      </c>
      <c r="K295" s="240">
        <v>0</v>
      </c>
      <c r="L295" s="240">
        <v>2</v>
      </c>
      <c r="M295" s="240">
        <v>80</v>
      </c>
      <c r="N295" s="240">
        <v>30</v>
      </c>
    </row>
    <row r="296" spans="1:14" ht="15">
      <c r="A296" s="239" t="s">
        <v>17</v>
      </c>
      <c r="B296" s="239" t="s">
        <v>973</v>
      </c>
      <c r="C296" s="240">
        <v>3</v>
      </c>
      <c r="D296" s="240">
        <v>185</v>
      </c>
      <c r="E296" s="240">
        <v>157</v>
      </c>
      <c r="F296" s="240">
        <v>0</v>
      </c>
      <c r="G296" s="240">
        <v>0</v>
      </c>
      <c r="H296" s="240">
        <v>0</v>
      </c>
      <c r="I296" s="240">
        <v>0</v>
      </c>
      <c r="J296" s="240">
        <v>0</v>
      </c>
      <c r="K296" s="240">
        <v>0</v>
      </c>
      <c r="L296" s="240">
        <v>3</v>
      </c>
      <c r="M296" s="240">
        <v>185</v>
      </c>
      <c r="N296" s="240">
        <v>157</v>
      </c>
    </row>
    <row r="297" spans="1:14" ht="15">
      <c r="A297" s="239" t="s">
        <v>17</v>
      </c>
      <c r="B297" s="239" t="s">
        <v>974</v>
      </c>
      <c r="C297" s="240">
        <v>0</v>
      </c>
      <c r="D297" s="240">
        <v>0</v>
      </c>
      <c r="E297" s="240">
        <v>0</v>
      </c>
      <c r="F297" s="240">
        <v>1</v>
      </c>
      <c r="G297" s="240">
        <v>100</v>
      </c>
      <c r="H297" s="240">
        <v>25</v>
      </c>
      <c r="I297" s="240">
        <v>0</v>
      </c>
      <c r="J297" s="240">
        <v>0</v>
      </c>
      <c r="K297" s="240">
        <v>0</v>
      </c>
      <c r="L297" s="240">
        <v>1</v>
      </c>
      <c r="M297" s="240">
        <v>100</v>
      </c>
      <c r="N297" s="240">
        <v>25</v>
      </c>
    </row>
    <row r="298" spans="1:14" ht="15">
      <c r="A298" s="239" t="s">
        <v>17</v>
      </c>
      <c r="B298" s="239" t="s">
        <v>975</v>
      </c>
      <c r="C298" s="240">
        <v>6</v>
      </c>
      <c r="D298" s="240">
        <v>604</v>
      </c>
      <c r="E298" s="240">
        <v>392</v>
      </c>
      <c r="F298" s="240">
        <v>6</v>
      </c>
      <c r="G298" s="240">
        <v>575</v>
      </c>
      <c r="H298" s="240">
        <v>436</v>
      </c>
      <c r="I298" s="240">
        <v>0</v>
      </c>
      <c r="J298" s="240">
        <v>0</v>
      </c>
      <c r="K298" s="240">
        <v>0</v>
      </c>
      <c r="L298" s="240">
        <v>12</v>
      </c>
      <c r="M298" s="240">
        <v>1179</v>
      </c>
      <c r="N298" s="240">
        <v>828</v>
      </c>
    </row>
    <row r="299" spans="1:14" ht="15">
      <c r="A299" s="239" t="s">
        <v>17</v>
      </c>
      <c r="B299" s="239" t="s">
        <v>976</v>
      </c>
      <c r="C299" s="240">
        <v>9</v>
      </c>
      <c r="D299" s="240">
        <v>624</v>
      </c>
      <c r="E299" s="240">
        <v>453</v>
      </c>
      <c r="F299" s="240">
        <v>9</v>
      </c>
      <c r="G299" s="240">
        <v>475</v>
      </c>
      <c r="H299" s="240">
        <v>384</v>
      </c>
      <c r="I299" s="240">
        <v>0</v>
      </c>
      <c r="J299" s="240">
        <v>0</v>
      </c>
      <c r="K299" s="240">
        <v>0</v>
      </c>
      <c r="L299" s="240">
        <v>18</v>
      </c>
      <c r="M299" s="240">
        <v>1099</v>
      </c>
      <c r="N299" s="240">
        <v>837</v>
      </c>
    </row>
    <row r="300" spans="1:14" ht="15">
      <c r="A300" s="239" t="s">
        <v>17</v>
      </c>
      <c r="B300" s="239" t="s">
        <v>977</v>
      </c>
      <c r="C300" s="240">
        <v>17</v>
      </c>
      <c r="D300" s="240">
        <v>2488</v>
      </c>
      <c r="E300" s="240">
        <v>1319</v>
      </c>
      <c r="F300" s="240">
        <v>17</v>
      </c>
      <c r="G300" s="240">
        <v>2190</v>
      </c>
      <c r="H300" s="240">
        <v>1595</v>
      </c>
      <c r="I300" s="240">
        <v>0</v>
      </c>
      <c r="J300" s="240">
        <v>0</v>
      </c>
      <c r="K300" s="240">
        <v>0</v>
      </c>
      <c r="L300" s="240">
        <v>34</v>
      </c>
      <c r="M300" s="240">
        <v>4678</v>
      </c>
      <c r="N300" s="240">
        <v>2914</v>
      </c>
    </row>
    <row r="301" spans="1:14" ht="15">
      <c r="A301" s="239" t="s">
        <v>17</v>
      </c>
      <c r="B301" s="239" t="s">
        <v>978</v>
      </c>
      <c r="C301" s="240">
        <v>12</v>
      </c>
      <c r="D301" s="240">
        <v>1052</v>
      </c>
      <c r="E301" s="240">
        <v>386</v>
      </c>
      <c r="F301" s="240">
        <v>15</v>
      </c>
      <c r="G301" s="240">
        <v>1368</v>
      </c>
      <c r="H301" s="240">
        <v>546</v>
      </c>
      <c r="I301" s="240">
        <v>0</v>
      </c>
      <c r="J301" s="240">
        <v>0</v>
      </c>
      <c r="K301" s="240">
        <v>0</v>
      </c>
      <c r="L301" s="240">
        <v>27</v>
      </c>
      <c r="M301" s="240">
        <v>2420</v>
      </c>
      <c r="N301" s="240">
        <v>932</v>
      </c>
    </row>
    <row r="302" spans="1:14" ht="15">
      <c r="A302" s="239" t="s">
        <v>17</v>
      </c>
      <c r="B302" s="239" t="s">
        <v>979</v>
      </c>
      <c r="C302" s="240">
        <v>8</v>
      </c>
      <c r="D302" s="240">
        <v>1154</v>
      </c>
      <c r="E302" s="240">
        <v>357</v>
      </c>
      <c r="F302" s="240">
        <v>2</v>
      </c>
      <c r="G302" s="240">
        <v>110</v>
      </c>
      <c r="H302" s="240">
        <v>90</v>
      </c>
      <c r="I302" s="240">
        <v>0</v>
      </c>
      <c r="J302" s="240">
        <v>0</v>
      </c>
      <c r="K302" s="240">
        <v>0</v>
      </c>
      <c r="L302" s="240">
        <v>10</v>
      </c>
      <c r="M302" s="240">
        <v>1264</v>
      </c>
      <c r="N302" s="240">
        <v>447</v>
      </c>
    </row>
    <row r="303" spans="1:14" ht="15">
      <c r="A303" s="239" t="s">
        <v>17</v>
      </c>
      <c r="B303" s="239" t="s">
        <v>980</v>
      </c>
      <c r="C303" s="240">
        <v>3</v>
      </c>
      <c r="D303" s="240">
        <v>154</v>
      </c>
      <c r="E303" s="240">
        <v>109</v>
      </c>
      <c r="F303" s="240">
        <v>2</v>
      </c>
      <c r="G303" s="240">
        <v>200</v>
      </c>
      <c r="H303" s="240">
        <v>290</v>
      </c>
      <c r="I303" s="240">
        <v>0</v>
      </c>
      <c r="J303" s="240">
        <v>0</v>
      </c>
      <c r="K303" s="240">
        <v>0</v>
      </c>
      <c r="L303" s="240">
        <v>5</v>
      </c>
      <c r="M303" s="240">
        <v>354</v>
      </c>
      <c r="N303" s="240">
        <v>399</v>
      </c>
    </row>
    <row r="304" spans="1:14" ht="15">
      <c r="A304" s="239" t="s">
        <v>17</v>
      </c>
      <c r="B304" s="239" t="s">
        <v>981</v>
      </c>
      <c r="C304" s="240">
        <v>0</v>
      </c>
      <c r="D304" s="240">
        <v>0</v>
      </c>
      <c r="E304" s="240">
        <v>0</v>
      </c>
      <c r="F304" s="240">
        <v>1</v>
      </c>
      <c r="G304" s="240">
        <v>30</v>
      </c>
      <c r="H304" s="240">
        <v>0</v>
      </c>
      <c r="I304" s="240">
        <v>0</v>
      </c>
      <c r="J304" s="240">
        <v>0</v>
      </c>
      <c r="K304" s="240">
        <v>0</v>
      </c>
      <c r="L304" s="240">
        <v>1</v>
      </c>
      <c r="M304" s="240">
        <v>30</v>
      </c>
      <c r="N304" s="240">
        <v>0</v>
      </c>
    </row>
    <row r="305" spans="1:14" ht="15">
      <c r="A305" s="239" t="s">
        <v>17</v>
      </c>
      <c r="B305" s="239" t="s">
        <v>982</v>
      </c>
      <c r="C305" s="240">
        <v>0</v>
      </c>
      <c r="D305" s="240">
        <v>0</v>
      </c>
      <c r="E305" s="240">
        <v>0</v>
      </c>
      <c r="F305" s="240">
        <v>1</v>
      </c>
      <c r="G305" s="240">
        <v>60</v>
      </c>
      <c r="H305" s="240">
        <v>0</v>
      </c>
      <c r="I305" s="240">
        <v>0</v>
      </c>
      <c r="J305" s="240">
        <v>0</v>
      </c>
      <c r="K305" s="240">
        <v>0</v>
      </c>
      <c r="L305" s="240">
        <v>1</v>
      </c>
      <c r="M305" s="240">
        <v>60</v>
      </c>
      <c r="N305" s="240">
        <v>0</v>
      </c>
    </row>
    <row r="306" spans="1:14" ht="15">
      <c r="A306" s="239" t="s">
        <v>17</v>
      </c>
      <c r="B306" s="239" t="s">
        <v>983</v>
      </c>
      <c r="C306" s="240">
        <v>1</v>
      </c>
      <c r="D306" s="240">
        <v>20</v>
      </c>
      <c r="E306" s="240">
        <v>13</v>
      </c>
      <c r="F306" s="240">
        <v>0</v>
      </c>
      <c r="G306" s="240">
        <v>0</v>
      </c>
      <c r="H306" s="240">
        <v>0</v>
      </c>
      <c r="I306" s="240">
        <v>0</v>
      </c>
      <c r="J306" s="240">
        <v>0</v>
      </c>
      <c r="K306" s="240">
        <v>0</v>
      </c>
      <c r="L306" s="240">
        <v>1</v>
      </c>
      <c r="M306" s="240">
        <v>20</v>
      </c>
      <c r="N306" s="240">
        <v>13</v>
      </c>
    </row>
    <row r="307" spans="1:14" ht="15">
      <c r="A307" s="239" t="s">
        <v>17</v>
      </c>
      <c r="B307" s="239" t="s">
        <v>984</v>
      </c>
      <c r="C307" s="240">
        <v>1</v>
      </c>
      <c r="D307" s="240">
        <v>30</v>
      </c>
      <c r="E307" s="240">
        <v>0</v>
      </c>
      <c r="F307" s="240">
        <v>1</v>
      </c>
      <c r="G307" s="240">
        <v>20</v>
      </c>
      <c r="H307" s="240">
        <v>20</v>
      </c>
      <c r="I307" s="240">
        <v>0</v>
      </c>
      <c r="J307" s="240">
        <v>0</v>
      </c>
      <c r="K307" s="240">
        <v>0</v>
      </c>
      <c r="L307" s="240">
        <v>2</v>
      </c>
      <c r="M307" s="240">
        <v>50</v>
      </c>
      <c r="N307" s="240">
        <v>20</v>
      </c>
    </row>
    <row r="308" spans="1:14" ht="15">
      <c r="A308" s="239" t="s">
        <v>17</v>
      </c>
      <c r="B308" s="239" t="s">
        <v>985</v>
      </c>
      <c r="C308" s="240">
        <v>1</v>
      </c>
      <c r="D308" s="240">
        <v>48</v>
      </c>
      <c r="E308" s="240">
        <v>22</v>
      </c>
      <c r="F308" s="240">
        <v>1</v>
      </c>
      <c r="G308" s="240">
        <v>45</v>
      </c>
      <c r="H308" s="240">
        <v>35</v>
      </c>
      <c r="I308" s="240">
        <v>0</v>
      </c>
      <c r="J308" s="240">
        <v>0</v>
      </c>
      <c r="K308" s="240">
        <v>0</v>
      </c>
      <c r="L308" s="240">
        <v>2</v>
      </c>
      <c r="M308" s="240">
        <v>93</v>
      </c>
      <c r="N308" s="240">
        <v>57</v>
      </c>
    </row>
    <row r="309" spans="1:14" ht="15">
      <c r="A309" s="239" t="s">
        <v>17</v>
      </c>
      <c r="B309" s="239" t="s">
        <v>986</v>
      </c>
      <c r="C309" s="240">
        <v>14</v>
      </c>
      <c r="D309" s="240">
        <v>1747</v>
      </c>
      <c r="E309" s="240">
        <v>1210</v>
      </c>
      <c r="F309" s="240">
        <v>10</v>
      </c>
      <c r="G309" s="240">
        <v>1275</v>
      </c>
      <c r="H309" s="240">
        <v>727</v>
      </c>
      <c r="I309" s="240">
        <v>6</v>
      </c>
      <c r="J309" s="240">
        <v>675</v>
      </c>
      <c r="K309" s="240">
        <v>501</v>
      </c>
      <c r="L309" s="240">
        <v>30</v>
      </c>
      <c r="M309" s="240">
        <v>3697</v>
      </c>
      <c r="N309" s="240">
        <v>2438</v>
      </c>
    </row>
    <row r="310" spans="1:14" ht="15">
      <c r="A310" s="239" t="s">
        <v>17</v>
      </c>
      <c r="B310" s="239" t="s">
        <v>987</v>
      </c>
      <c r="C310" s="240">
        <v>3</v>
      </c>
      <c r="D310" s="240">
        <v>128</v>
      </c>
      <c r="E310" s="240">
        <v>122</v>
      </c>
      <c r="F310" s="240">
        <v>3</v>
      </c>
      <c r="G310" s="240">
        <v>71</v>
      </c>
      <c r="H310" s="240">
        <v>10</v>
      </c>
      <c r="I310" s="240">
        <v>0</v>
      </c>
      <c r="J310" s="240">
        <v>0</v>
      </c>
      <c r="K310" s="240">
        <v>0</v>
      </c>
      <c r="L310" s="240">
        <v>6</v>
      </c>
      <c r="M310" s="240">
        <v>199</v>
      </c>
      <c r="N310" s="240">
        <v>132</v>
      </c>
    </row>
    <row r="311" spans="1:14" ht="15">
      <c r="A311" s="239" t="s">
        <v>18</v>
      </c>
      <c r="B311" s="239" t="s">
        <v>988</v>
      </c>
      <c r="C311" s="240">
        <v>130</v>
      </c>
      <c r="D311" s="240">
        <v>16136</v>
      </c>
      <c r="E311" s="240">
        <v>9955</v>
      </c>
      <c r="F311" s="240">
        <v>162</v>
      </c>
      <c r="G311" s="240">
        <v>21251</v>
      </c>
      <c r="H311" s="240">
        <v>11257</v>
      </c>
      <c r="I311" s="240">
        <v>13</v>
      </c>
      <c r="J311" s="240">
        <v>1113</v>
      </c>
      <c r="K311" s="240">
        <v>434</v>
      </c>
      <c r="L311" s="240">
        <v>305</v>
      </c>
      <c r="M311" s="240">
        <v>38500</v>
      </c>
      <c r="N311" s="240">
        <v>21646</v>
      </c>
    </row>
    <row r="312" spans="1:14" ht="15">
      <c r="A312" s="239" t="s">
        <v>18</v>
      </c>
      <c r="B312" s="239" t="s">
        <v>989</v>
      </c>
      <c r="C312" s="240">
        <v>16</v>
      </c>
      <c r="D312" s="240">
        <v>1280</v>
      </c>
      <c r="E312" s="240">
        <v>1108</v>
      </c>
      <c r="F312" s="240">
        <v>21</v>
      </c>
      <c r="G312" s="240">
        <v>1477</v>
      </c>
      <c r="H312" s="240">
        <v>1037</v>
      </c>
      <c r="I312" s="240">
        <v>2</v>
      </c>
      <c r="J312" s="240">
        <v>148</v>
      </c>
      <c r="K312" s="240">
        <v>141</v>
      </c>
      <c r="L312" s="240">
        <v>39</v>
      </c>
      <c r="M312" s="240">
        <v>2905</v>
      </c>
      <c r="N312" s="240">
        <v>2286</v>
      </c>
    </row>
    <row r="313" spans="1:14" ht="15">
      <c r="A313" s="239" t="s">
        <v>18</v>
      </c>
      <c r="B313" s="239" t="s">
        <v>990</v>
      </c>
      <c r="C313" s="240">
        <v>25</v>
      </c>
      <c r="D313" s="240">
        <v>2287</v>
      </c>
      <c r="E313" s="240">
        <v>1751</v>
      </c>
      <c r="F313" s="240">
        <v>36</v>
      </c>
      <c r="G313" s="240">
        <v>2916</v>
      </c>
      <c r="H313" s="240">
        <v>2118</v>
      </c>
      <c r="I313" s="240">
        <v>3</v>
      </c>
      <c r="J313" s="240">
        <v>366</v>
      </c>
      <c r="K313" s="240">
        <v>132</v>
      </c>
      <c r="L313" s="240">
        <v>64</v>
      </c>
      <c r="M313" s="240">
        <v>5569</v>
      </c>
      <c r="N313" s="240">
        <v>4001</v>
      </c>
    </row>
    <row r="314" spans="1:14" ht="15">
      <c r="A314" s="239" t="s">
        <v>18</v>
      </c>
      <c r="B314" s="239" t="s">
        <v>743</v>
      </c>
      <c r="C314" s="240">
        <v>69</v>
      </c>
      <c r="D314" s="240">
        <v>10151</v>
      </c>
      <c r="E314" s="240">
        <v>5516</v>
      </c>
      <c r="F314" s="240">
        <v>67</v>
      </c>
      <c r="G314" s="240">
        <v>11216</v>
      </c>
      <c r="H314" s="240">
        <v>4743</v>
      </c>
      <c r="I314" s="240">
        <v>2</v>
      </c>
      <c r="J314" s="240">
        <v>120</v>
      </c>
      <c r="K314" s="240">
        <v>111</v>
      </c>
      <c r="L314" s="240">
        <v>138</v>
      </c>
      <c r="M314" s="240">
        <v>21487</v>
      </c>
      <c r="N314" s="240">
        <v>10370</v>
      </c>
    </row>
    <row r="315" spans="1:14" ht="15">
      <c r="A315" s="239" t="s">
        <v>18</v>
      </c>
      <c r="B315" s="239" t="s">
        <v>991</v>
      </c>
      <c r="C315" s="240">
        <v>5</v>
      </c>
      <c r="D315" s="240">
        <v>395</v>
      </c>
      <c r="E315" s="240">
        <v>236</v>
      </c>
      <c r="F315" s="240">
        <v>3</v>
      </c>
      <c r="G315" s="240">
        <v>230</v>
      </c>
      <c r="H315" s="240">
        <v>0</v>
      </c>
      <c r="I315" s="240">
        <v>0</v>
      </c>
      <c r="J315" s="240">
        <v>0</v>
      </c>
      <c r="K315" s="240">
        <v>0</v>
      </c>
      <c r="L315" s="240">
        <v>8</v>
      </c>
      <c r="M315" s="240">
        <v>625</v>
      </c>
      <c r="N315" s="240">
        <v>236</v>
      </c>
    </row>
    <row r="316" spans="1:14" ht="15">
      <c r="A316" s="239" t="s">
        <v>18</v>
      </c>
      <c r="B316" s="239" t="s">
        <v>992</v>
      </c>
      <c r="C316" s="240">
        <v>14</v>
      </c>
      <c r="D316" s="240">
        <v>1350</v>
      </c>
      <c r="E316" s="240">
        <v>1040</v>
      </c>
      <c r="F316" s="240">
        <v>31</v>
      </c>
      <c r="G316" s="240">
        <v>1887</v>
      </c>
      <c r="H316" s="240">
        <v>1360</v>
      </c>
      <c r="I316" s="240">
        <v>4</v>
      </c>
      <c r="J316" s="240">
        <v>620</v>
      </c>
      <c r="K316" s="240">
        <v>214</v>
      </c>
      <c r="L316" s="240">
        <v>49</v>
      </c>
      <c r="M316" s="240">
        <v>3857</v>
      </c>
      <c r="N316" s="240">
        <v>2614</v>
      </c>
    </row>
    <row r="317" spans="1:14" ht="15">
      <c r="A317" s="239" t="s">
        <v>18</v>
      </c>
      <c r="B317" s="239" t="s">
        <v>993</v>
      </c>
      <c r="C317" s="240">
        <v>18</v>
      </c>
      <c r="D317" s="240">
        <v>1598</v>
      </c>
      <c r="E317" s="240">
        <v>2302</v>
      </c>
      <c r="F317" s="240">
        <v>18</v>
      </c>
      <c r="G317" s="240">
        <v>1393</v>
      </c>
      <c r="H317" s="240">
        <v>1371</v>
      </c>
      <c r="I317" s="240">
        <v>0</v>
      </c>
      <c r="J317" s="240">
        <v>0</v>
      </c>
      <c r="K317" s="240">
        <v>0</v>
      </c>
      <c r="L317" s="240">
        <v>36</v>
      </c>
      <c r="M317" s="240">
        <v>2991</v>
      </c>
      <c r="N317" s="240">
        <v>3673</v>
      </c>
    </row>
    <row r="318" spans="1:14" ht="15">
      <c r="A318" s="239" t="s">
        <v>18</v>
      </c>
      <c r="B318" s="239" t="s">
        <v>994</v>
      </c>
      <c r="C318" s="240">
        <v>22</v>
      </c>
      <c r="D318" s="240">
        <v>1356</v>
      </c>
      <c r="E318" s="240">
        <v>970</v>
      </c>
      <c r="F318" s="240">
        <v>21</v>
      </c>
      <c r="G318" s="240">
        <v>1383</v>
      </c>
      <c r="H318" s="240">
        <v>883</v>
      </c>
      <c r="I318" s="240">
        <v>0</v>
      </c>
      <c r="J318" s="240">
        <v>0</v>
      </c>
      <c r="K318" s="240">
        <v>0</v>
      </c>
      <c r="L318" s="240">
        <v>43</v>
      </c>
      <c r="M318" s="240">
        <v>2739</v>
      </c>
      <c r="N318" s="240">
        <v>1853</v>
      </c>
    </row>
    <row r="319" spans="1:14" ht="15">
      <c r="A319" s="239" t="s">
        <v>18</v>
      </c>
      <c r="B319" s="239" t="s">
        <v>995</v>
      </c>
      <c r="C319" s="240">
        <v>47</v>
      </c>
      <c r="D319" s="240">
        <v>5290</v>
      </c>
      <c r="E319" s="240">
        <v>3147</v>
      </c>
      <c r="F319" s="240">
        <v>65</v>
      </c>
      <c r="G319" s="240">
        <v>5454</v>
      </c>
      <c r="H319" s="240">
        <v>3350</v>
      </c>
      <c r="I319" s="240">
        <v>2</v>
      </c>
      <c r="J319" s="240">
        <v>160</v>
      </c>
      <c r="K319" s="240">
        <v>71</v>
      </c>
      <c r="L319" s="240">
        <v>114</v>
      </c>
      <c r="M319" s="240">
        <v>10904</v>
      </c>
      <c r="N319" s="240">
        <v>6568</v>
      </c>
    </row>
    <row r="320" spans="1:14" ht="15">
      <c r="A320" s="239" t="s">
        <v>18</v>
      </c>
      <c r="B320" s="239" t="s">
        <v>996</v>
      </c>
      <c r="C320" s="240">
        <v>1</v>
      </c>
      <c r="D320" s="240">
        <v>224</v>
      </c>
      <c r="E320" s="240">
        <v>224</v>
      </c>
      <c r="F320" s="240">
        <v>3</v>
      </c>
      <c r="G320" s="240">
        <v>172</v>
      </c>
      <c r="H320" s="240">
        <v>58</v>
      </c>
      <c r="I320" s="240">
        <v>1</v>
      </c>
      <c r="J320" s="240">
        <v>100</v>
      </c>
      <c r="K320" s="240">
        <v>100</v>
      </c>
      <c r="L320" s="240">
        <v>5</v>
      </c>
      <c r="M320" s="240">
        <v>496</v>
      </c>
      <c r="N320" s="240">
        <v>382</v>
      </c>
    </row>
    <row r="321" spans="1:14" ht="15">
      <c r="A321" s="239" t="s">
        <v>18</v>
      </c>
      <c r="B321" s="239" t="s">
        <v>997</v>
      </c>
      <c r="C321" s="240">
        <v>5</v>
      </c>
      <c r="D321" s="240">
        <v>510</v>
      </c>
      <c r="E321" s="240">
        <v>282</v>
      </c>
      <c r="F321" s="240">
        <v>5</v>
      </c>
      <c r="G321" s="240">
        <v>269</v>
      </c>
      <c r="H321" s="240">
        <v>207</v>
      </c>
      <c r="I321" s="240">
        <v>0</v>
      </c>
      <c r="J321" s="240">
        <v>0</v>
      </c>
      <c r="K321" s="240">
        <v>0</v>
      </c>
      <c r="L321" s="240">
        <v>10</v>
      </c>
      <c r="M321" s="240">
        <v>779</v>
      </c>
      <c r="N321" s="240">
        <v>489</v>
      </c>
    </row>
    <row r="322" spans="1:14" ht="15">
      <c r="A322" s="239" t="s">
        <v>18</v>
      </c>
      <c r="B322" s="239" t="s">
        <v>998</v>
      </c>
      <c r="C322" s="240">
        <v>8</v>
      </c>
      <c r="D322" s="240">
        <v>510</v>
      </c>
      <c r="E322" s="240">
        <v>541</v>
      </c>
      <c r="F322" s="240">
        <v>3</v>
      </c>
      <c r="G322" s="240">
        <v>120</v>
      </c>
      <c r="H322" s="240">
        <v>95</v>
      </c>
      <c r="I322" s="240">
        <v>0</v>
      </c>
      <c r="J322" s="240">
        <v>0</v>
      </c>
      <c r="K322" s="240">
        <v>0</v>
      </c>
      <c r="L322" s="240">
        <v>11</v>
      </c>
      <c r="M322" s="240">
        <v>630</v>
      </c>
      <c r="N322" s="240">
        <v>636</v>
      </c>
    </row>
    <row r="323" spans="1:14" ht="15">
      <c r="A323" s="239" t="s">
        <v>18</v>
      </c>
      <c r="B323" s="239" t="s">
        <v>999</v>
      </c>
      <c r="C323" s="240">
        <v>54</v>
      </c>
      <c r="D323" s="240">
        <v>6268</v>
      </c>
      <c r="E323" s="240">
        <v>4368</v>
      </c>
      <c r="F323" s="240">
        <v>80</v>
      </c>
      <c r="G323" s="240">
        <v>6561</v>
      </c>
      <c r="H323" s="240">
        <v>4298</v>
      </c>
      <c r="I323" s="240">
        <v>3</v>
      </c>
      <c r="J323" s="240">
        <v>520</v>
      </c>
      <c r="K323" s="240">
        <v>285</v>
      </c>
      <c r="L323" s="240">
        <v>137</v>
      </c>
      <c r="M323" s="240">
        <v>13349</v>
      </c>
      <c r="N323" s="240">
        <v>8951</v>
      </c>
    </row>
    <row r="324" spans="1:14" ht="15">
      <c r="A324" s="239" t="s">
        <v>18</v>
      </c>
      <c r="B324" s="239" t="s">
        <v>1000</v>
      </c>
      <c r="C324" s="240">
        <v>6</v>
      </c>
      <c r="D324" s="240">
        <v>560</v>
      </c>
      <c r="E324" s="240">
        <v>377</v>
      </c>
      <c r="F324" s="240">
        <v>7</v>
      </c>
      <c r="G324" s="240">
        <v>488</v>
      </c>
      <c r="H324" s="240">
        <v>403</v>
      </c>
      <c r="I324" s="240">
        <v>0</v>
      </c>
      <c r="J324" s="240">
        <v>0</v>
      </c>
      <c r="K324" s="240">
        <v>0</v>
      </c>
      <c r="L324" s="240">
        <v>13</v>
      </c>
      <c r="M324" s="240">
        <v>1048</v>
      </c>
      <c r="N324" s="240">
        <v>780</v>
      </c>
    </row>
    <row r="325" spans="1:14" ht="15">
      <c r="A325" s="239" t="s">
        <v>18</v>
      </c>
      <c r="B325" s="239" t="s">
        <v>1001</v>
      </c>
      <c r="C325" s="240">
        <v>102</v>
      </c>
      <c r="D325" s="240">
        <v>10620</v>
      </c>
      <c r="E325" s="240">
        <v>7221</v>
      </c>
      <c r="F325" s="240">
        <v>112</v>
      </c>
      <c r="G325" s="240">
        <v>11960</v>
      </c>
      <c r="H325" s="240">
        <v>7953</v>
      </c>
      <c r="I325" s="240">
        <v>2</v>
      </c>
      <c r="J325" s="240">
        <v>110</v>
      </c>
      <c r="K325" s="240">
        <v>95</v>
      </c>
      <c r="L325" s="240">
        <v>216</v>
      </c>
      <c r="M325" s="240">
        <v>22690</v>
      </c>
      <c r="N325" s="240">
        <v>15269</v>
      </c>
    </row>
    <row r="326" spans="1:14" ht="15">
      <c r="A326" s="239" t="s">
        <v>18</v>
      </c>
      <c r="B326" s="239" t="s">
        <v>1002</v>
      </c>
      <c r="C326" s="240">
        <v>34</v>
      </c>
      <c r="D326" s="240">
        <v>3573</v>
      </c>
      <c r="E326" s="240">
        <v>2702</v>
      </c>
      <c r="F326" s="240">
        <v>42</v>
      </c>
      <c r="G326" s="240">
        <v>4481</v>
      </c>
      <c r="H326" s="240">
        <v>3403</v>
      </c>
      <c r="I326" s="240">
        <v>2</v>
      </c>
      <c r="J326" s="240">
        <v>60</v>
      </c>
      <c r="K326" s="240">
        <v>0</v>
      </c>
      <c r="L326" s="240">
        <v>78</v>
      </c>
      <c r="M326" s="240">
        <v>8114</v>
      </c>
      <c r="N326" s="240">
        <v>6105</v>
      </c>
    </row>
    <row r="327" spans="1:14" ht="15">
      <c r="A327" s="239" t="s">
        <v>18</v>
      </c>
      <c r="B327" s="239" t="s">
        <v>1003</v>
      </c>
      <c r="C327" s="240">
        <v>99</v>
      </c>
      <c r="D327" s="240">
        <v>15167</v>
      </c>
      <c r="E327" s="240">
        <v>9458</v>
      </c>
      <c r="F327" s="240">
        <v>85</v>
      </c>
      <c r="G327" s="240">
        <v>9094</v>
      </c>
      <c r="H327" s="240">
        <v>6789</v>
      </c>
      <c r="I327" s="240">
        <v>24</v>
      </c>
      <c r="J327" s="240">
        <v>3796</v>
      </c>
      <c r="K327" s="240">
        <v>3191</v>
      </c>
      <c r="L327" s="240">
        <v>208</v>
      </c>
      <c r="M327" s="240">
        <v>28057</v>
      </c>
      <c r="N327" s="240">
        <v>19438</v>
      </c>
    </row>
    <row r="328" spans="1:14" ht="30">
      <c r="A328" s="239" t="s">
        <v>18</v>
      </c>
      <c r="B328" s="239" t="s">
        <v>1004</v>
      </c>
      <c r="C328" s="240">
        <v>19</v>
      </c>
      <c r="D328" s="240">
        <v>784</v>
      </c>
      <c r="E328" s="240">
        <v>696</v>
      </c>
      <c r="F328" s="240">
        <v>14</v>
      </c>
      <c r="G328" s="240">
        <v>1421</v>
      </c>
      <c r="H328" s="240">
        <v>1290</v>
      </c>
      <c r="I328" s="240">
        <v>5</v>
      </c>
      <c r="J328" s="240">
        <v>449</v>
      </c>
      <c r="K328" s="240">
        <v>314</v>
      </c>
      <c r="L328" s="240">
        <v>38</v>
      </c>
      <c r="M328" s="240">
        <v>2654</v>
      </c>
      <c r="N328" s="240">
        <v>2300</v>
      </c>
    </row>
    <row r="329" spans="1:14" ht="15">
      <c r="A329" s="239" t="s">
        <v>18</v>
      </c>
      <c r="B329" s="239" t="s">
        <v>1005</v>
      </c>
      <c r="C329" s="240">
        <v>68</v>
      </c>
      <c r="D329" s="240">
        <v>10860</v>
      </c>
      <c r="E329" s="240">
        <v>8001</v>
      </c>
      <c r="F329" s="240">
        <v>78</v>
      </c>
      <c r="G329" s="240">
        <v>8462</v>
      </c>
      <c r="H329" s="240">
        <v>6540</v>
      </c>
      <c r="I329" s="240">
        <v>9</v>
      </c>
      <c r="J329" s="240">
        <v>1071</v>
      </c>
      <c r="K329" s="240">
        <v>735</v>
      </c>
      <c r="L329" s="240">
        <v>155</v>
      </c>
      <c r="M329" s="240">
        <v>20393</v>
      </c>
      <c r="N329" s="240">
        <v>15276</v>
      </c>
    </row>
    <row r="330" spans="1:14" ht="15">
      <c r="A330" s="239" t="s">
        <v>18</v>
      </c>
      <c r="B330" s="239" t="s">
        <v>1006</v>
      </c>
      <c r="C330" s="240">
        <v>33</v>
      </c>
      <c r="D330" s="240">
        <v>3337</v>
      </c>
      <c r="E330" s="240">
        <v>2806</v>
      </c>
      <c r="F330" s="240">
        <v>33</v>
      </c>
      <c r="G330" s="240">
        <v>3124</v>
      </c>
      <c r="H330" s="240">
        <v>2707</v>
      </c>
      <c r="I330" s="240">
        <v>2</v>
      </c>
      <c r="J330" s="240">
        <v>188</v>
      </c>
      <c r="K330" s="240">
        <v>143</v>
      </c>
      <c r="L330" s="240">
        <v>68</v>
      </c>
      <c r="M330" s="240">
        <v>6649</v>
      </c>
      <c r="N330" s="240">
        <v>5656</v>
      </c>
    </row>
    <row r="331" spans="1:14" ht="15">
      <c r="A331" s="239" t="s">
        <v>18</v>
      </c>
      <c r="B331" s="239" t="s">
        <v>1007</v>
      </c>
      <c r="C331" s="240">
        <v>21</v>
      </c>
      <c r="D331" s="240">
        <v>3535</v>
      </c>
      <c r="E331" s="240">
        <v>1647</v>
      </c>
      <c r="F331" s="240">
        <v>27</v>
      </c>
      <c r="G331" s="240">
        <v>2715</v>
      </c>
      <c r="H331" s="240">
        <v>744</v>
      </c>
      <c r="I331" s="240">
        <v>0</v>
      </c>
      <c r="J331" s="240">
        <v>0</v>
      </c>
      <c r="K331" s="240">
        <v>0</v>
      </c>
      <c r="L331" s="240">
        <v>48</v>
      </c>
      <c r="M331" s="240">
        <v>6250</v>
      </c>
      <c r="N331" s="240">
        <v>2391</v>
      </c>
    </row>
    <row r="332" spans="1:14" ht="15">
      <c r="A332" s="239" t="s">
        <v>18</v>
      </c>
      <c r="B332" s="239" t="s">
        <v>1008</v>
      </c>
      <c r="C332" s="240">
        <v>98</v>
      </c>
      <c r="D332" s="240">
        <v>11857</v>
      </c>
      <c r="E332" s="240">
        <v>6913</v>
      </c>
      <c r="F332" s="240">
        <v>114</v>
      </c>
      <c r="G332" s="240">
        <v>12945</v>
      </c>
      <c r="H332" s="240">
        <v>7135</v>
      </c>
      <c r="I332" s="240">
        <v>5</v>
      </c>
      <c r="J332" s="240">
        <v>380</v>
      </c>
      <c r="K332" s="240">
        <v>137</v>
      </c>
      <c r="L332" s="240">
        <v>217</v>
      </c>
      <c r="M332" s="240">
        <v>25182</v>
      </c>
      <c r="N332" s="240">
        <v>14185</v>
      </c>
    </row>
    <row r="333" spans="1:14" ht="15">
      <c r="A333" s="239" t="s">
        <v>18</v>
      </c>
      <c r="B333" s="239" t="s">
        <v>1009</v>
      </c>
      <c r="C333" s="240">
        <v>11</v>
      </c>
      <c r="D333" s="240">
        <v>960</v>
      </c>
      <c r="E333" s="240">
        <v>952</v>
      </c>
      <c r="F333" s="240">
        <v>25</v>
      </c>
      <c r="G333" s="240">
        <v>1708</v>
      </c>
      <c r="H333" s="240">
        <v>1473</v>
      </c>
      <c r="I333" s="240">
        <v>0</v>
      </c>
      <c r="J333" s="240">
        <v>0</v>
      </c>
      <c r="K333" s="240">
        <v>0</v>
      </c>
      <c r="L333" s="240">
        <v>36</v>
      </c>
      <c r="M333" s="240">
        <v>2668</v>
      </c>
      <c r="N333" s="240">
        <v>2425</v>
      </c>
    </row>
    <row r="334" spans="1:14" ht="15">
      <c r="A334" s="239" t="s">
        <v>18</v>
      </c>
      <c r="B334" s="239" t="s">
        <v>1010</v>
      </c>
      <c r="C334" s="240">
        <v>25</v>
      </c>
      <c r="D334" s="240">
        <v>2978</v>
      </c>
      <c r="E334" s="240">
        <v>1904</v>
      </c>
      <c r="F334" s="240">
        <v>18</v>
      </c>
      <c r="G334" s="240">
        <v>1381</v>
      </c>
      <c r="H334" s="240">
        <v>802</v>
      </c>
      <c r="I334" s="240">
        <v>0</v>
      </c>
      <c r="J334" s="240">
        <v>0</v>
      </c>
      <c r="K334" s="240">
        <v>0</v>
      </c>
      <c r="L334" s="240">
        <v>43</v>
      </c>
      <c r="M334" s="240">
        <v>4359</v>
      </c>
      <c r="N334" s="240">
        <v>2706</v>
      </c>
    </row>
    <row r="335" spans="1:14" ht="15">
      <c r="A335" s="239" t="s">
        <v>18</v>
      </c>
      <c r="B335" s="239" t="s">
        <v>1011</v>
      </c>
      <c r="C335" s="240">
        <v>399</v>
      </c>
      <c r="D335" s="240">
        <v>69910</v>
      </c>
      <c r="E335" s="240">
        <v>39261</v>
      </c>
      <c r="F335" s="240">
        <v>445</v>
      </c>
      <c r="G335" s="240">
        <v>73406</v>
      </c>
      <c r="H335" s="240">
        <v>36187</v>
      </c>
      <c r="I335" s="240">
        <v>19</v>
      </c>
      <c r="J335" s="240">
        <v>3707</v>
      </c>
      <c r="K335" s="240">
        <v>2146</v>
      </c>
      <c r="L335" s="240">
        <v>863</v>
      </c>
      <c r="M335" s="240">
        <v>147023</v>
      </c>
      <c r="N335" s="240">
        <v>77594</v>
      </c>
    </row>
    <row r="336" spans="1:14" ht="15">
      <c r="A336" s="239" t="s">
        <v>18</v>
      </c>
      <c r="B336" s="239" t="s">
        <v>789</v>
      </c>
      <c r="C336" s="240">
        <v>103</v>
      </c>
      <c r="D336" s="240">
        <v>5803</v>
      </c>
      <c r="E336" s="240">
        <v>3192</v>
      </c>
      <c r="F336" s="240">
        <v>51</v>
      </c>
      <c r="G336" s="240">
        <v>4264</v>
      </c>
      <c r="H336" s="240">
        <v>2491</v>
      </c>
      <c r="I336" s="240">
        <v>4</v>
      </c>
      <c r="J336" s="240">
        <v>282</v>
      </c>
      <c r="K336" s="240">
        <v>260</v>
      </c>
      <c r="L336" s="240">
        <v>158</v>
      </c>
      <c r="M336" s="240">
        <v>10349</v>
      </c>
      <c r="N336" s="240">
        <v>5943</v>
      </c>
    </row>
    <row r="337" spans="1:14" ht="15">
      <c r="A337" s="239" t="s">
        <v>18</v>
      </c>
      <c r="B337" s="239" t="s">
        <v>1012</v>
      </c>
      <c r="C337" s="240">
        <v>59</v>
      </c>
      <c r="D337" s="240">
        <v>6619</v>
      </c>
      <c r="E337" s="240">
        <v>5099</v>
      </c>
      <c r="F337" s="240">
        <v>58</v>
      </c>
      <c r="G337" s="240">
        <v>5285</v>
      </c>
      <c r="H337" s="240">
        <v>3491</v>
      </c>
      <c r="I337" s="240">
        <v>0</v>
      </c>
      <c r="J337" s="240">
        <v>0</v>
      </c>
      <c r="K337" s="240">
        <v>0</v>
      </c>
      <c r="L337" s="240">
        <v>117</v>
      </c>
      <c r="M337" s="240">
        <v>11904</v>
      </c>
      <c r="N337" s="240">
        <v>8590</v>
      </c>
    </row>
    <row r="338" spans="1:14" ht="15">
      <c r="A338" s="239" t="s">
        <v>18</v>
      </c>
      <c r="B338" s="239" t="s">
        <v>1013</v>
      </c>
      <c r="C338" s="240">
        <v>48</v>
      </c>
      <c r="D338" s="240">
        <v>5419</v>
      </c>
      <c r="E338" s="240">
        <v>4164</v>
      </c>
      <c r="F338" s="240">
        <v>84</v>
      </c>
      <c r="G338" s="240">
        <v>7221</v>
      </c>
      <c r="H338" s="240">
        <v>4733</v>
      </c>
      <c r="I338" s="240">
        <v>5</v>
      </c>
      <c r="J338" s="240">
        <v>423</v>
      </c>
      <c r="K338" s="240">
        <v>183</v>
      </c>
      <c r="L338" s="240">
        <v>137</v>
      </c>
      <c r="M338" s="240">
        <v>13063</v>
      </c>
      <c r="N338" s="240">
        <v>9080</v>
      </c>
    </row>
    <row r="339" spans="1:14" ht="15">
      <c r="A339" s="239" t="s">
        <v>18</v>
      </c>
      <c r="B339" s="239" t="s">
        <v>1014</v>
      </c>
      <c r="C339" s="240">
        <v>51</v>
      </c>
      <c r="D339" s="240">
        <v>4437</v>
      </c>
      <c r="E339" s="240">
        <v>3366</v>
      </c>
      <c r="F339" s="240">
        <v>67</v>
      </c>
      <c r="G339" s="240">
        <v>5494</v>
      </c>
      <c r="H339" s="240">
        <v>3786</v>
      </c>
      <c r="I339" s="240">
        <v>0</v>
      </c>
      <c r="J339" s="240">
        <v>0</v>
      </c>
      <c r="K339" s="240">
        <v>0</v>
      </c>
      <c r="L339" s="240">
        <v>118</v>
      </c>
      <c r="M339" s="240">
        <v>9931</v>
      </c>
      <c r="N339" s="240">
        <v>7152</v>
      </c>
    </row>
    <row r="340" spans="1:14" ht="15">
      <c r="A340" s="239" t="s">
        <v>18</v>
      </c>
      <c r="B340" s="239" t="s">
        <v>1015</v>
      </c>
      <c r="C340" s="240">
        <v>18</v>
      </c>
      <c r="D340" s="240">
        <v>1334</v>
      </c>
      <c r="E340" s="240">
        <v>897</v>
      </c>
      <c r="F340" s="240">
        <v>24</v>
      </c>
      <c r="G340" s="240">
        <v>1233</v>
      </c>
      <c r="H340" s="240">
        <v>761</v>
      </c>
      <c r="I340" s="240">
        <v>0</v>
      </c>
      <c r="J340" s="240">
        <v>0</v>
      </c>
      <c r="K340" s="240">
        <v>0</v>
      </c>
      <c r="L340" s="240">
        <v>42</v>
      </c>
      <c r="M340" s="240">
        <v>2567</v>
      </c>
      <c r="N340" s="240">
        <v>1658</v>
      </c>
    </row>
    <row r="341" spans="1:14" ht="15">
      <c r="A341" s="239" t="s">
        <v>18</v>
      </c>
      <c r="B341" s="239" t="s">
        <v>1016</v>
      </c>
      <c r="C341" s="240">
        <v>84</v>
      </c>
      <c r="D341" s="240">
        <v>15182</v>
      </c>
      <c r="E341" s="240">
        <v>7743</v>
      </c>
      <c r="F341" s="240">
        <v>83</v>
      </c>
      <c r="G341" s="240">
        <v>12002</v>
      </c>
      <c r="H341" s="240">
        <v>5221</v>
      </c>
      <c r="I341" s="240">
        <v>2</v>
      </c>
      <c r="J341" s="240">
        <v>300</v>
      </c>
      <c r="K341" s="240">
        <v>199</v>
      </c>
      <c r="L341" s="240">
        <v>169</v>
      </c>
      <c r="M341" s="240">
        <v>27484</v>
      </c>
      <c r="N341" s="240">
        <v>13163</v>
      </c>
    </row>
    <row r="342" spans="1:14" ht="15">
      <c r="A342" s="239" t="s">
        <v>18</v>
      </c>
      <c r="B342" s="239" t="s">
        <v>1017</v>
      </c>
      <c r="C342" s="240">
        <v>22</v>
      </c>
      <c r="D342" s="240">
        <v>2587</v>
      </c>
      <c r="E342" s="240">
        <v>1331</v>
      </c>
      <c r="F342" s="240">
        <v>34</v>
      </c>
      <c r="G342" s="240">
        <v>3286</v>
      </c>
      <c r="H342" s="240">
        <v>2017</v>
      </c>
      <c r="I342" s="240">
        <v>4</v>
      </c>
      <c r="J342" s="240">
        <v>101</v>
      </c>
      <c r="K342" s="240">
        <v>118</v>
      </c>
      <c r="L342" s="240">
        <v>60</v>
      </c>
      <c r="M342" s="240">
        <v>5974</v>
      </c>
      <c r="N342" s="240">
        <v>3466</v>
      </c>
    </row>
    <row r="343" spans="1:14" ht="15">
      <c r="A343" s="239" t="s">
        <v>18</v>
      </c>
      <c r="B343" s="239" t="s">
        <v>1018</v>
      </c>
      <c r="C343" s="240">
        <v>22</v>
      </c>
      <c r="D343" s="240">
        <v>2246</v>
      </c>
      <c r="E343" s="240">
        <v>1275</v>
      </c>
      <c r="F343" s="240">
        <v>27</v>
      </c>
      <c r="G343" s="240">
        <v>2770</v>
      </c>
      <c r="H343" s="240">
        <v>1326</v>
      </c>
      <c r="I343" s="240">
        <v>2</v>
      </c>
      <c r="J343" s="240">
        <v>68</v>
      </c>
      <c r="K343" s="240">
        <v>45</v>
      </c>
      <c r="L343" s="240">
        <v>51</v>
      </c>
      <c r="M343" s="240">
        <v>5084</v>
      </c>
      <c r="N343" s="240">
        <v>2646</v>
      </c>
    </row>
    <row r="344" spans="1:14" ht="15">
      <c r="A344" s="239" t="s">
        <v>18</v>
      </c>
      <c r="B344" s="239" t="s">
        <v>1019</v>
      </c>
      <c r="C344" s="240">
        <v>3</v>
      </c>
      <c r="D344" s="240">
        <v>255</v>
      </c>
      <c r="E344" s="240">
        <v>195</v>
      </c>
      <c r="F344" s="240">
        <v>7</v>
      </c>
      <c r="G344" s="240">
        <v>493</v>
      </c>
      <c r="H344" s="240">
        <v>213</v>
      </c>
      <c r="I344" s="240">
        <v>0</v>
      </c>
      <c r="J344" s="240">
        <v>0</v>
      </c>
      <c r="K344" s="240">
        <v>0</v>
      </c>
      <c r="L344" s="240">
        <v>10</v>
      </c>
      <c r="M344" s="240">
        <v>748</v>
      </c>
      <c r="N344" s="240">
        <v>408</v>
      </c>
    </row>
    <row r="345" spans="1:14" ht="15">
      <c r="A345" s="239" t="s">
        <v>18</v>
      </c>
      <c r="B345" s="239" t="s">
        <v>1020</v>
      </c>
      <c r="C345" s="240">
        <v>18</v>
      </c>
      <c r="D345" s="240">
        <v>1926</v>
      </c>
      <c r="E345" s="240">
        <v>1224</v>
      </c>
      <c r="F345" s="240">
        <v>20</v>
      </c>
      <c r="G345" s="240">
        <v>1323</v>
      </c>
      <c r="H345" s="240">
        <v>1073</v>
      </c>
      <c r="I345" s="240">
        <v>0</v>
      </c>
      <c r="J345" s="240">
        <v>0</v>
      </c>
      <c r="K345" s="240">
        <v>0</v>
      </c>
      <c r="L345" s="240">
        <v>38</v>
      </c>
      <c r="M345" s="240">
        <v>3249</v>
      </c>
      <c r="N345" s="240">
        <v>2297</v>
      </c>
    </row>
    <row r="346" spans="1:14" ht="15">
      <c r="A346" s="239" t="s">
        <v>19</v>
      </c>
      <c r="B346" s="239" t="s">
        <v>1021</v>
      </c>
      <c r="C346" s="240">
        <v>1</v>
      </c>
      <c r="D346" s="240">
        <v>30</v>
      </c>
      <c r="E346" s="240">
        <v>15</v>
      </c>
      <c r="F346" s="240">
        <v>6</v>
      </c>
      <c r="G346" s="240">
        <v>233</v>
      </c>
      <c r="H346" s="240">
        <v>138</v>
      </c>
      <c r="I346" s="240">
        <v>0</v>
      </c>
      <c r="J346" s="240">
        <v>0</v>
      </c>
      <c r="K346" s="240">
        <v>0</v>
      </c>
      <c r="L346" s="240">
        <v>7</v>
      </c>
      <c r="M346" s="240">
        <v>263</v>
      </c>
      <c r="N346" s="240">
        <v>153</v>
      </c>
    </row>
    <row r="347" spans="1:14" ht="15">
      <c r="A347" s="239" t="s">
        <v>19</v>
      </c>
      <c r="B347" s="239" t="s">
        <v>1022</v>
      </c>
      <c r="C347" s="240">
        <v>2</v>
      </c>
      <c r="D347" s="240">
        <v>110</v>
      </c>
      <c r="E347" s="240">
        <v>10</v>
      </c>
      <c r="F347" s="240">
        <v>3</v>
      </c>
      <c r="G347" s="240">
        <v>170</v>
      </c>
      <c r="H347" s="240">
        <v>70</v>
      </c>
      <c r="I347" s="240">
        <v>0</v>
      </c>
      <c r="J347" s="240">
        <v>0</v>
      </c>
      <c r="K347" s="240">
        <v>0</v>
      </c>
      <c r="L347" s="240">
        <v>5</v>
      </c>
      <c r="M347" s="240">
        <v>280</v>
      </c>
      <c r="N347" s="240">
        <v>80</v>
      </c>
    </row>
    <row r="348" spans="1:14" ht="15">
      <c r="A348" s="239" t="s">
        <v>19</v>
      </c>
      <c r="B348" s="239" t="s">
        <v>1023</v>
      </c>
      <c r="C348" s="240">
        <v>0</v>
      </c>
      <c r="D348" s="240">
        <v>0</v>
      </c>
      <c r="E348" s="240">
        <v>0</v>
      </c>
      <c r="F348" s="240">
        <v>3</v>
      </c>
      <c r="G348" s="240">
        <v>110</v>
      </c>
      <c r="H348" s="240">
        <v>90</v>
      </c>
      <c r="I348" s="240">
        <v>1</v>
      </c>
      <c r="J348" s="240">
        <v>100</v>
      </c>
      <c r="K348" s="240">
        <v>100</v>
      </c>
      <c r="L348" s="240">
        <v>4</v>
      </c>
      <c r="M348" s="240">
        <v>210</v>
      </c>
      <c r="N348" s="240">
        <v>190</v>
      </c>
    </row>
    <row r="349" spans="1:14" ht="15">
      <c r="A349" s="239" t="s">
        <v>19</v>
      </c>
      <c r="B349" s="239" t="s">
        <v>1024</v>
      </c>
      <c r="C349" s="240">
        <v>6</v>
      </c>
      <c r="D349" s="240">
        <v>225</v>
      </c>
      <c r="E349" s="240">
        <v>128</v>
      </c>
      <c r="F349" s="240">
        <v>8</v>
      </c>
      <c r="G349" s="240">
        <v>572</v>
      </c>
      <c r="H349" s="240">
        <v>229</v>
      </c>
      <c r="I349" s="240">
        <v>0</v>
      </c>
      <c r="J349" s="240">
        <v>0</v>
      </c>
      <c r="K349" s="240">
        <v>0</v>
      </c>
      <c r="L349" s="240">
        <v>14</v>
      </c>
      <c r="M349" s="240">
        <v>797</v>
      </c>
      <c r="N349" s="240">
        <v>357</v>
      </c>
    </row>
    <row r="350" spans="1:14" ht="15">
      <c r="A350" s="239" t="s">
        <v>19</v>
      </c>
      <c r="B350" s="239" t="s">
        <v>1025</v>
      </c>
      <c r="C350" s="240">
        <v>37</v>
      </c>
      <c r="D350" s="240">
        <v>1850</v>
      </c>
      <c r="E350" s="240">
        <v>2333</v>
      </c>
      <c r="F350" s="240">
        <v>40</v>
      </c>
      <c r="G350" s="240">
        <v>2228</v>
      </c>
      <c r="H350" s="240">
        <v>1999</v>
      </c>
      <c r="I350" s="240">
        <v>0</v>
      </c>
      <c r="J350" s="240">
        <v>0</v>
      </c>
      <c r="K350" s="240">
        <v>0</v>
      </c>
      <c r="L350" s="240">
        <v>77</v>
      </c>
      <c r="M350" s="240">
        <v>4078</v>
      </c>
      <c r="N350" s="240">
        <v>4332</v>
      </c>
    </row>
    <row r="351" spans="1:14" ht="15">
      <c r="A351" s="239" t="s">
        <v>19</v>
      </c>
      <c r="B351" s="239" t="s">
        <v>1026</v>
      </c>
      <c r="C351" s="240">
        <v>16</v>
      </c>
      <c r="D351" s="240">
        <v>845</v>
      </c>
      <c r="E351" s="240">
        <v>648</v>
      </c>
      <c r="F351" s="240">
        <v>13</v>
      </c>
      <c r="G351" s="240">
        <v>738</v>
      </c>
      <c r="H351" s="240">
        <v>523</v>
      </c>
      <c r="I351" s="240">
        <v>3</v>
      </c>
      <c r="J351" s="240">
        <v>105</v>
      </c>
      <c r="K351" s="240">
        <v>75</v>
      </c>
      <c r="L351" s="240">
        <v>32</v>
      </c>
      <c r="M351" s="240">
        <v>1688</v>
      </c>
      <c r="N351" s="240">
        <v>1246</v>
      </c>
    </row>
    <row r="352" spans="1:14" ht="15">
      <c r="A352" s="239" t="s">
        <v>19</v>
      </c>
      <c r="B352" s="239" t="s">
        <v>1027</v>
      </c>
      <c r="C352" s="240">
        <v>4</v>
      </c>
      <c r="D352" s="240">
        <v>174</v>
      </c>
      <c r="E352" s="240">
        <v>50</v>
      </c>
      <c r="F352" s="240">
        <v>6</v>
      </c>
      <c r="G352" s="240">
        <v>334</v>
      </c>
      <c r="H352" s="240">
        <v>130</v>
      </c>
      <c r="I352" s="240">
        <v>0</v>
      </c>
      <c r="J352" s="240">
        <v>0</v>
      </c>
      <c r="K352" s="240">
        <v>0</v>
      </c>
      <c r="L352" s="240">
        <v>10</v>
      </c>
      <c r="M352" s="240">
        <v>508</v>
      </c>
      <c r="N352" s="240">
        <v>180</v>
      </c>
    </row>
    <row r="353" spans="1:14" ht="15">
      <c r="A353" s="239" t="s">
        <v>19</v>
      </c>
      <c r="B353" s="239" t="s">
        <v>1028</v>
      </c>
      <c r="C353" s="240">
        <v>1</v>
      </c>
      <c r="D353" s="240">
        <v>30</v>
      </c>
      <c r="E353" s="240">
        <v>25</v>
      </c>
      <c r="F353" s="240">
        <v>1</v>
      </c>
      <c r="G353" s="240">
        <v>40</v>
      </c>
      <c r="H353" s="240">
        <v>35</v>
      </c>
      <c r="I353" s="240">
        <v>0</v>
      </c>
      <c r="J353" s="240">
        <v>0</v>
      </c>
      <c r="K353" s="240">
        <v>0</v>
      </c>
      <c r="L353" s="240">
        <v>2</v>
      </c>
      <c r="M353" s="240">
        <v>70</v>
      </c>
      <c r="N353" s="240">
        <v>60</v>
      </c>
    </row>
    <row r="354" spans="1:14" ht="15">
      <c r="A354" s="239" t="s">
        <v>20</v>
      </c>
      <c r="B354" s="239" t="s">
        <v>1029</v>
      </c>
      <c r="C354" s="240">
        <v>2</v>
      </c>
      <c r="D354" s="240">
        <v>36</v>
      </c>
      <c r="E354" s="240">
        <v>36</v>
      </c>
      <c r="F354" s="240">
        <v>2</v>
      </c>
      <c r="G354" s="240">
        <v>76</v>
      </c>
      <c r="H354" s="240">
        <v>76</v>
      </c>
      <c r="I354" s="240">
        <v>0</v>
      </c>
      <c r="J354" s="240">
        <v>0</v>
      </c>
      <c r="K354" s="240">
        <v>0</v>
      </c>
      <c r="L354" s="240">
        <v>4</v>
      </c>
      <c r="M354" s="240">
        <v>112</v>
      </c>
      <c r="N354" s="240">
        <v>112</v>
      </c>
    </row>
    <row r="355" spans="1:14" ht="15">
      <c r="A355" s="239" t="s">
        <v>20</v>
      </c>
      <c r="B355" s="239" t="s">
        <v>1030</v>
      </c>
      <c r="C355" s="240">
        <v>2</v>
      </c>
      <c r="D355" s="240">
        <v>242</v>
      </c>
      <c r="E355" s="240">
        <v>204</v>
      </c>
      <c r="F355" s="240">
        <v>4</v>
      </c>
      <c r="G355" s="240">
        <v>280</v>
      </c>
      <c r="H355" s="240">
        <v>311</v>
      </c>
      <c r="I355" s="240">
        <v>0</v>
      </c>
      <c r="J355" s="240">
        <v>0</v>
      </c>
      <c r="K355" s="240">
        <v>0</v>
      </c>
      <c r="L355" s="240">
        <v>6</v>
      </c>
      <c r="M355" s="240">
        <v>522</v>
      </c>
      <c r="N355" s="240">
        <v>515</v>
      </c>
    </row>
    <row r="356" spans="1:14" ht="15">
      <c r="A356" s="239" t="s">
        <v>20</v>
      </c>
      <c r="B356" s="239" t="s">
        <v>1031</v>
      </c>
      <c r="C356" s="240">
        <v>30</v>
      </c>
      <c r="D356" s="240">
        <v>2120</v>
      </c>
      <c r="E356" s="240">
        <v>1918</v>
      </c>
      <c r="F356" s="240">
        <v>34</v>
      </c>
      <c r="G356" s="240">
        <v>2739</v>
      </c>
      <c r="H356" s="240">
        <v>2478</v>
      </c>
      <c r="I356" s="240">
        <v>1</v>
      </c>
      <c r="J356" s="240">
        <v>32</v>
      </c>
      <c r="K356" s="240">
        <v>32</v>
      </c>
      <c r="L356" s="240">
        <v>65</v>
      </c>
      <c r="M356" s="240">
        <v>4891</v>
      </c>
      <c r="N356" s="240">
        <v>4428</v>
      </c>
    </row>
    <row r="357" spans="1:14" ht="15">
      <c r="A357" s="239" t="s">
        <v>20</v>
      </c>
      <c r="B357" s="239" t="s">
        <v>1032</v>
      </c>
      <c r="C357" s="240">
        <v>4</v>
      </c>
      <c r="D357" s="240">
        <v>1175</v>
      </c>
      <c r="E357" s="240">
        <v>597</v>
      </c>
      <c r="F357" s="240">
        <v>5</v>
      </c>
      <c r="G357" s="240">
        <v>460</v>
      </c>
      <c r="H357" s="240">
        <v>214</v>
      </c>
      <c r="I357" s="240">
        <v>0</v>
      </c>
      <c r="J357" s="240">
        <v>0</v>
      </c>
      <c r="K357" s="240">
        <v>0</v>
      </c>
      <c r="L357" s="240">
        <v>9</v>
      </c>
      <c r="M357" s="240">
        <v>1635</v>
      </c>
      <c r="N357" s="240">
        <v>811</v>
      </c>
    </row>
    <row r="358" spans="1:14" ht="15">
      <c r="A358" s="239" t="s">
        <v>20</v>
      </c>
      <c r="B358" s="239" t="s">
        <v>1033</v>
      </c>
      <c r="C358" s="240">
        <v>1</v>
      </c>
      <c r="D358" s="240">
        <v>44</v>
      </c>
      <c r="E358" s="240">
        <v>24</v>
      </c>
      <c r="F358" s="240">
        <v>1</v>
      </c>
      <c r="G358" s="240">
        <v>12</v>
      </c>
      <c r="H358" s="240">
        <v>9</v>
      </c>
      <c r="I358" s="240">
        <v>0</v>
      </c>
      <c r="J358" s="240">
        <v>0</v>
      </c>
      <c r="K358" s="240">
        <v>0</v>
      </c>
      <c r="L358" s="240">
        <v>2</v>
      </c>
      <c r="M358" s="240">
        <v>56</v>
      </c>
      <c r="N358" s="240">
        <v>33</v>
      </c>
    </row>
    <row r="359" spans="1:14" ht="15">
      <c r="A359" s="239" t="s">
        <v>20</v>
      </c>
      <c r="B359" s="239" t="s">
        <v>1034</v>
      </c>
      <c r="C359" s="240">
        <v>6</v>
      </c>
      <c r="D359" s="240">
        <v>371</v>
      </c>
      <c r="E359" s="240">
        <v>263</v>
      </c>
      <c r="F359" s="240">
        <v>9</v>
      </c>
      <c r="G359" s="240">
        <v>422</v>
      </c>
      <c r="H359" s="240">
        <v>341</v>
      </c>
      <c r="I359" s="240">
        <v>0</v>
      </c>
      <c r="J359" s="240">
        <v>0</v>
      </c>
      <c r="K359" s="240">
        <v>0</v>
      </c>
      <c r="L359" s="240">
        <v>15</v>
      </c>
      <c r="M359" s="240">
        <v>793</v>
      </c>
      <c r="N359" s="240">
        <v>604</v>
      </c>
    </row>
    <row r="360" spans="1:14" ht="15">
      <c r="A360" s="239" t="s">
        <v>20</v>
      </c>
      <c r="B360" s="239" t="s">
        <v>1035</v>
      </c>
      <c r="C360" s="240">
        <v>1</v>
      </c>
      <c r="D360" s="240">
        <v>25</v>
      </c>
      <c r="E360" s="240">
        <v>25</v>
      </c>
      <c r="F360" s="240">
        <v>2</v>
      </c>
      <c r="G360" s="240">
        <v>65</v>
      </c>
      <c r="H360" s="240">
        <v>55</v>
      </c>
      <c r="I360" s="240">
        <v>0</v>
      </c>
      <c r="J360" s="240">
        <v>0</v>
      </c>
      <c r="K360" s="240">
        <v>0</v>
      </c>
      <c r="L360" s="240">
        <v>3</v>
      </c>
      <c r="M360" s="240">
        <v>90</v>
      </c>
      <c r="N360" s="240">
        <v>80</v>
      </c>
    </row>
    <row r="361" spans="1:14" ht="15">
      <c r="A361" s="239" t="s">
        <v>21</v>
      </c>
      <c r="B361" s="239" t="s">
        <v>1036</v>
      </c>
      <c r="C361" s="240">
        <v>16</v>
      </c>
      <c r="D361" s="240">
        <v>1166</v>
      </c>
      <c r="E361" s="240">
        <v>1105</v>
      </c>
      <c r="F361" s="240">
        <v>22</v>
      </c>
      <c r="G361" s="240">
        <v>1335</v>
      </c>
      <c r="H361" s="240">
        <v>1261</v>
      </c>
      <c r="I361" s="240">
        <v>0</v>
      </c>
      <c r="J361" s="240">
        <v>0</v>
      </c>
      <c r="K361" s="240">
        <v>0</v>
      </c>
      <c r="L361" s="240">
        <v>38</v>
      </c>
      <c r="M361" s="240">
        <v>2501</v>
      </c>
      <c r="N361" s="240">
        <v>2366</v>
      </c>
    </row>
    <row r="362" spans="1:14" ht="15">
      <c r="A362" s="239" t="s">
        <v>21</v>
      </c>
      <c r="B362" s="239" t="s">
        <v>1037</v>
      </c>
      <c r="C362" s="240">
        <v>1</v>
      </c>
      <c r="D362" s="240">
        <v>36</v>
      </c>
      <c r="E362" s="240">
        <v>35</v>
      </c>
      <c r="F362" s="240">
        <v>2</v>
      </c>
      <c r="G362" s="240">
        <v>50</v>
      </c>
      <c r="H362" s="240">
        <v>37</v>
      </c>
      <c r="I362" s="240">
        <v>0</v>
      </c>
      <c r="J362" s="240">
        <v>0</v>
      </c>
      <c r="K362" s="240">
        <v>0</v>
      </c>
      <c r="L362" s="240">
        <v>3</v>
      </c>
      <c r="M362" s="240">
        <v>86</v>
      </c>
      <c r="N362" s="240">
        <v>72</v>
      </c>
    </row>
    <row r="363" spans="1:14" ht="15">
      <c r="A363" s="239" t="s">
        <v>21</v>
      </c>
      <c r="B363" s="239" t="s">
        <v>1038</v>
      </c>
      <c r="C363" s="240">
        <v>1</v>
      </c>
      <c r="D363" s="240">
        <v>30</v>
      </c>
      <c r="E363" s="240">
        <v>11</v>
      </c>
      <c r="F363" s="240">
        <v>1</v>
      </c>
      <c r="G363" s="240">
        <v>30</v>
      </c>
      <c r="H363" s="240">
        <v>25</v>
      </c>
      <c r="I363" s="240">
        <v>0</v>
      </c>
      <c r="J363" s="240">
        <v>0</v>
      </c>
      <c r="K363" s="240">
        <v>0</v>
      </c>
      <c r="L363" s="240">
        <v>2</v>
      </c>
      <c r="M363" s="240">
        <v>60</v>
      </c>
      <c r="N363" s="240">
        <v>36</v>
      </c>
    </row>
    <row r="364" spans="1:14" ht="15">
      <c r="A364" s="239" t="s">
        <v>21</v>
      </c>
      <c r="B364" s="239" t="s">
        <v>1039</v>
      </c>
      <c r="C364" s="240">
        <v>0</v>
      </c>
      <c r="D364" s="240">
        <v>0</v>
      </c>
      <c r="E364" s="240">
        <v>0</v>
      </c>
      <c r="F364" s="240">
        <v>1</v>
      </c>
      <c r="G364" s="240">
        <v>30</v>
      </c>
      <c r="H364" s="240">
        <v>30</v>
      </c>
      <c r="I364" s="240">
        <v>0</v>
      </c>
      <c r="J364" s="240">
        <v>0</v>
      </c>
      <c r="K364" s="240">
        <v>0</v>
      </c>
      <c r="L364" s="240">
        <v>1</v>
      </c>
      <c r="M364" s="240">
        <v>30</v>
      </c>
      <c r="N364" s="240">
        <v>30</v>
      </c>
    </row>
    <row r="365" spans="1:14" ht="15">
      <c r="A365" s="239" t="s">
        <v>21</v>
      </c>
      <c r="B365" s="239" t="s">
        <v>1040</v>
      </c>
      <c r="C365" s="240">
        <v>5</v>
      </c>
      <c r="D365" s="240">
        <v>184</v>
      </c>
      <c r="E365" s="240">
        <v>182</v>
      </c>
      <c r="F365" s="240">
        <v>8</v>
      </c>
      <c r="G365" s="240">
        <v>330</v>
      </c>
      <c r="H365" s="240">
        <v>270</v>
      </c>
      <c r="I365" s="240">
        <v>0</v>
      </c>
      <c r="J365" s="240">
        <v>0</v>
      </c>
      <c r="K365" s="240">
        <v>0</v>
      </c>
      <c r="L365" s="240">
        <v>13</v>
      </c>
      <c r="M365" s="240">
        <v>514</v>
      </c>
      <c r="N365" s="240">
        <v>452</v>
      </c>
    </row>
    <row r="366" spans="1:14" ht="15">
      <c r="A366" s="239" t="s">
        <v>21</v>
      </c>
      <c r="B366" s="239" t="s">
        <v>1041</v>
      </c>
      <c r="C366" s="240">
        <v>0</v>
      </c>
      <c r="D366" s="240">
        <v>0</v>
      </c>
      <c r="E366" s="240">
        <v>0</v>
      </c>
      <c r="F366" s="240">
        <v>2</v>
      </c>
      <c r="G366" s="240">
        <v>32</v>
      </c>
      <c r="H366" s="240">
        <v>2</v>
      </c>
      <c r="I366" s="240">
        <v>0</v>
      </c>
      <c r="J366" s="240">
        <v>0</v>
      </c>
      <c r="K366" s="240">
        <v>0</v>
      </c>
      <c r="L366" s="240">
        <v>2</v>
      </c>
      <c r="M366" s="240">
        <v>32</v>
      </c>
      <c r="N366" s="240">
        <v>2</v>
      </c>
    </row>
    <row r="367" spans="1:14" ht="15">
      <c r="A367" s="239" t="s">
        <v>21</v>
      </c>
      <c r="B367" s="239" t="s">
        <v>1042</v>
      </c>
      <c r="C367" s="240">
        <v>1</v>
      </c>
      <c r="D367" s="240">
        <v>16</v>
      </c>
      <c r="E367" s="240">
        <v>7</v>
      </c>
      <c r="F367" s="240">
        <v>1</v>
      </c>
      <c r="G367" s="240">
        <v>14</v>
      </c>
      <c r="H367" s="240">
        <v>0</v>
      </c>
      <c r="I367" s="240">
        <v>0</v>
      </c>
      <c r="J367" s="240">
        <v>0</v>
      </c>
      <c r="K367" s="240">
        <v>0</v>
      </c>
      <c r="L367" s="240">
        <v>2</v>
      </c>
      <c r="M367" s="240">
        <v>30</v>
      </c>
      <c r="N367" s="240">
        <v>7</v>
      </c>
    </row>
    <row r="368" spans="1:14" ht="15">
      <c r="A368" s="239" t="s">
        <v>22</v>
      </c>
      <c r="B368" s="239" t="s">
        <v>1043</v>
      </c>
      <c r="C368" s="240">
        <v>29</v>
      </c>
      <c r="D368" s="240">
        <v>1827</v>
      </c>
      <c r="E368" s="240">
        <v>1460</v>
      </c>
      <c r="F368" s="240">
        <v>23</v>
      </c>
      <c r="G368" s="240">
        <v>1348</v>
      </c>
      <c r="H368" s="240">
        <v>952</v>
      </c>
      <c r="I368" s="240">
        <v>0</v>
      </c>
      <c r="J368" s="240">
        <v>0</v>
      </c>
      <c r="K368" s="240">
        <v>0</v>
      </c>
      <c r="L368" s="240">
        <v>52</v>
      </c>
      <c r="M368" s="240">
        <v>3175</v>
      </c>
      <c r="N368" s="240">
        <v>2412</v>
      </c>
    </row>
    <row r="369" spans="1:14" ht="15">
      <c r="A369" s="239" t="s">
        <v>22</v>
      </c>
      <c r="B369" s="239" t="s">
        <v>1044</v>
      </c>
      <c r="C369" s="240">
        <v>18</v>
      </c>
      <c r="D369" s="240">
        <v>1209</v>
      </c>
      <c r="E369" s="240">
        <v>1061</v>
      </c>
      <c r="F369" s="240">
        <v>22</v>
      </c>
      <c r="G369" s="240">
        <v>1425</v>
      </c>
      <c r="H369" s="240">
        <v>1273</v>
      </c>
      <c r="I369" s="240">
        <v>0</v>
      </c>
      <c r="J369" s="240">
        <v>0</v>
      </c>
      <c r="K369" s="240">
        <v>0</v>
      </c>
      <c r="L369" s="240">
        <v>40</v>
      </c>
      <c r="M369" s="240">
        <v>2634</v>
      </c>
      <c r="N369" s="240">
        <v>2334</v>
      </c>
    </row>
    <row r="370" spans="1:14" ht="15">
      <c r="A370" s="239" t="s">
        <v>22</v>
      </c>
      <c r="B370" s="239" t="s">
        <v>1045</v>
      </c>
      <c r="C370" s="240">
        <v>1</v>
      </c>
      <c r="D370" s="240">
        <v>60</v>
      </c>
      <c r="E370" s="240">
        <v>30</v>
      </c>
      <c r="F370" s="240">
        <v>1</v>
      </c>
      <c r="G370" s="240">
        <v>60</v>
      </c>
      <c r="H370" s="240">
        <v>30</v>
      </c>
      <c r="I370" s="240">
        <v>0</v>
      </c>
      <c r="J370" s="240">
        <v>0</v>
      </c>
      <c r="K370" s="240">
        <v>0</v>
      </c>
      <c r="L370" s="240">
        <v>2</v>
      </c>
      <c r="M370" s="240">
        <v>120</v>
      </c>
      <c r="N370" s="240">
        <v>60</v>
      </c>
    </row>
    <row r="371" spans="1:14" ht="15">
      <c r="A371" s="239" t="s">
        <v>22</v>
      </c>
      <c r="B371" s="239" t="s">
        <v>1046</v>
      </c>
      <c r="C371" s="240">
        <v>4</v>
      </c>
      <c r="D371" s="240">
        <v>225</v>
      </c>
      <c r="E371" s="240">
        <v>205</v>
      </c>
      <c r="F371" s="240">
        <v>4</v>
      </c>
      <c r="G371" s="240">
        <v>117</v>
      </c>
      <c r="H371" s="240">
        <v>113</v>
      </c>
      <c r="I371" s="240">
        <v>0</v>
      </c>
      <c r="J371" s="240">
        <v>0</v>
      </c>
      <c r="K371" s="240">
        <v>0</v>
      </c>
      <c r="L371" s="240">
        <v>8</v>
      </c>
      <c r="M371" s="240">
        <v>342</v>
      </c>
      <c r="N371" s="240">
        <v>318</v>
      </c>
    </row>
    <row r="372" spans="1:14" ht="15">
      <c r="A372" s="239" t="s">
        <v>22</v>
      </c>
      <c r="B372" s="239" t="s">
        <v>1047</v>
      </c>
      <c r="C372" s="240">
        <v>1</v>
      </c>
      <c r="D372" s="240">
        <v>20</v>
      </c>
      <c r="E372" s="240">
        <v>20</v>
      </c>
      <c r="F372" s="240">
        <v>1</v>
      </c>
      <c r="G372" s="240">
        <v>20</v>
      </c>
      <c r="H372" s="240">
        <v>20</v>
      </c>
      <c r="I372" s="240">
        <v>0</v>
      </c>
      <c r="J372" s="240">
        <v>0</v>
      </c>
      <c r="K372" s="240">
        <v>0</v>
      </c>
      <c r="L372" s="240">
        <v>2</v>
      </c>
      <c r="M372" s="240">
        <v>40</v>
      </c>
      <c r="N372" s="240">
        <v>40</v>
      </c>
    </row>
    <row r="373" spans="1:14" ht="15">
      <c r="A373" s="239" t="s">
        <v>22</v>
      </c>
      <c r="B373" s="239" t="s">
        <v>1048</v>
      </c>
      <c r="C373" s="240">
        <v>2</v>
      </c>
      <c r="D373" s="240">
        <v>75</v>
      </c>
      <c r="E373" s="240">
        <v>11</v>
      </c>
      <c r="F373" s="240">
        <v>2</v>
      </c>
      <c r="G373" s="240">
        <v>75</v>
      </c>
      <c r="H373" s="240">
        <v>18</v>
      </c>
      <c r="I373" s="240">
        <v>0</v>
      </c>
      <c r="J373" s="240">
        <v>0</v>
      </c>
      <c r="K373" s="240">
        <v>0</v>
      </c>
      <c r="L373" s="240">
        <v>4</v>
      </c>
      <c r="M373" s="240">
        <v>150</v>
      </c>
      <c r="N373" s="240">
        <v>29</v>
      </c>
    </row>
    <row r="374" spans="1:14" ht="15">
      <c r="A374" s="239" t="s">
        <v>22</v>
      </c>
      <c r="B374" s="239" t="s">
        <v>1049</v>
      </c>
      <c r="C374" s="240">
        <v>1</v>
      </c>
      <c r="D374" s="240">
        <v>40</v>
      </c>
      <c r="E374" s="240">
        <v>6</v>
      </c>
      <c r="F374" s="240">
        <v>2</v>
      </c>
      <c r="G374" s="240">
        <v>65</v>
      </c>
      <c r="H374" s="240">
        <v>29</v>
      </c>
      <c r="I374" s="240">
        <v>0</v>
      </c>
      <c r="J374" s="240">
        <v>0</v>
      </c>
      <c r="K374" s="240">
        <v>0</v>
      </c>
      <c r="L374" s="240">
        <v>3</v>
      </c>
      <c r="M374" s="240">
        <v>105</v>
      </c>
      <c r="N374" s="240">
        <v>35</v>
      </c>
    </row>
    <row r="375" spans="1:14" ht="15">
      <c r="A375" s="239" t="s">
        <v>22</v>
      </c>
      <c r="B375" s="239" t="s">
        <v>1050</v>
      </c>
      <c r="C375" s="240">
        <v>10</v>
      </c>
      <c r="D375" s="240">
        <v>535</v>
      </c>
      <c r="E375" s="240">
        <v>423</v>
      </c>
      <c r="F375" s="240">
        <v>8</v>
      </c>
      <c r="G375" s="240">
        <v>462</v>
      </c>
      <c r="H375" s="240">
        <v>439</v>
      </c>
      <c r="I375" s="240">
        <v>0</v>
      </c>
      <c r="J375" s="240">
        <v>0</v>
      </c>
      <c r="K375" s="240">
        <v>0</v>
      </c>
      <c r="L375" s="240">
        <v>18</v>
      </c>
      <c r="M375" s="240">
        <v>997</v>
      </c>
      <c r="N375" s="240">
        <v>862</v>
      </c>
    </row>
    <row r="376" spans="1:14" ht="15">
      <c r="A376" s="239" t="s">
        <v>23</v>
      </c>
      <c r="B376" s="239" t="s">
        <v>1051</v>
      </c>
      <c r="C376" s="240">
        <v>15</v>
      </c>
      <c r="D376" s="240">
        <v>1555</v>
      </c>
      <c r="E376" s="240">
        <v>1269</v>
      </c>
      <c r="F376" s="240">
        <v>12</v>
      </c>
      <c r="G376" s="240">
        <v>960</v>
      </c>
      <c r="H376" s="240">
        <v>830</v>
      </c>
      <c r="I376" s="240">
        <v>1</v>
      </c>
      <c r="J376" s="240">
        <v>200</v>
      </c>
      <c r="K376" s="240">
        <v>121</v>
      </c>
      <c r="L376" s="240">
        <v>28</v>
      </c>
      <c r="M376" s="240">
        <v>2715</v>
      </c>
      <c r="N376" s="240">
        <v>2220</v>
      </c>
    </row>
    <row r="377" spans="1:14" ht="15">
      <c r="A377" s="239" t="s">
        <v>23</v>
      </c>
      <c r="B377" s="239" t="s">
        <v>1052</v>
      </c>
      <c r="C377" s="240">
        <v>13</v>
      </c>
      <c r="D377" s="240">
        <v>720</v>
      </c>
      <c r="E377" s="240">
        <v>424</v>
      </c>
      <c r="F377" s="240">
        <v>13</v>
      </c>
      <c r="G377" s="240">
        <v>788</v>
      </c>
      <c r="H377" s="240">
        <v>460</v>
      </c>
      <c r="I377" s="240">
        <v>1</v>
      </c>
      <c r="J377" s="240">
        <v>96</v>
      </c>
      <c r="K377" s="240">
        <v>70</v>
      </c>
      <c r="L377" s="240">
        <v>27</v>
      </c>
      <c r="M377" s="240">
        <v>1604</v>
      </c>
      <c r="N377" s="240">
        <v>954</v>
      </c>
    </row>
    <row r="378" spans="1:14" ht="15">
      <c r="A378" s="239" t="s">
        <v>23</v>
      </c>
      <c r="B378" s="239" t="s">
        <v>1053</v>
      </c>
      <c r="C378" s="240">
        <v>39</v>
      </c>
      <c r="D378" s="240">
        <v>2917</v>
      </c>
      <c r="E378" s="240">
        <v>2320</v>
      </c>
      <c r="F378" s="240">
        <v>43</v>
      </c>
      <c r="G378" s="240">
        <v>2581</v>
      </c>
      <c r="H378" s="240">
        <v>1704</v>
      </c>
      <c r="I378" s="240">
        <v>1</v>
      </c>
      <c r="J378" s="240">
        <v>25</v>
      </c>
      <c r="K378" s="240">
        <v>20</v>
      </c>
      <c r="L378" s="240">
        <v>83</v>
      </c>
      <c r="M378" s="240">
        <v>5523</v>
      </c>
      <c r="N378" s="240">
        <v>4044</v>
      </c>
    </row>
    <row r="379" spans="1:14" ht="15">
      <c r="A379" s="239" t="s">
        <v>23</v>
      </c>
      <c r="B379" s="239" t="s">
        <v>1054</v>
      </c>
      <c r="C379" s="240">
        <v>14</v>
      </c>
      <c r="D379" s="240">
        <v>914</v>
      </c>
      <c r="E379" s="240">
        <v>915</v>
      </c>
      <c r="F379" s="240">
        <v>16</v>
      </c>
      <c r="G379" s="240">
        <v>1669</v>
      </c>
      <c r="H379" s="240">
        <v>1233</v>
      </c>
      <c r="I379" s="240">
        <v>0</v>
      </c>
      <c r="J379" s="240">
        <v>0</v>
      </c>
      <c r="K379" s="240">
        <v>0</v>
      </c>
      <c r="L379" s="240">
        <v>30</v>
      </c>
      <c r="M379" s="240">
        <v>2583</v>
      </c>
      <c r="N379" s="240">
        <v>2148</v>
      </c>
    </row>
    <row r="380" spans="1:14" ht="15">
      <c r="A380" s="239" t="s">
        <v>23</v>
      </c>
      <c r="B380" s="239" t="s">
        <v>1055</v>
      </c>
      <c r="C380" s="240">
        <v>1</v>
      </c>
      <c r="D380" s="240">
        <v>60</v>
      </c>
      <c r="E380" s="240">
        <v>35</v>
      </c>
      <c r="F380" s="240">
        <v>0</v>
      </c>
      <c r="G380" s="240">
        <v>0</v>
      </c>
      <c r="H380" s="240">
        <v>0</v>
      </c>
      <c r="I380" s="240">
        <v>0</v>
      </c>
      <c r="J380" s="240">
        <v>0</v>
      </c>
      <c r="K380" s="240">
        <v>0</v>
      </c>
      <c r="L380" s="240">
        <v>1</v>
      </c>
      <c r="M380" s="240">
        <v>60</v>
      </c>
      <c r="N380" s="240">
        <v>35</v>
      </c>
    </row>
    <row r="381" spans="1:14" ht="15">
      <c r="A381" s="239" t="s">
        <v>23</v>
      </c>
      <c r="B381" s="239" t="s">
        <v>1056</v>
      </c>
      <c r="C381" s="240">
        <v>17</v>
      </c>
      <c r="D381" s="240">
        <v>2139</v>
      </c>
      <c r="E381" s="240">
        <v>1849</v>
      </c>
      <c r="F381" s="240">
        <v>14</v>
      </c>
      <c r="G381" s="240">
        <v>1660</v>
      </c>
      <c r="H381" s="240">
        <v>1199</v>
      </c>
      <c r="I381" s="240">
        <v>0</v>
      </c>
      <c r="J381" s="240">
        <v>0</v>
      </c>
      <c r="K381" s="240">
        <v>0</v>
      </c>
      <c r="L381" s="240">
        <v>31</v>
      </c>
      <c r="M381" s="240">
        <v>3799</v>
      </c>
      <c r="N381" s="240">
        <v>3048</v>
      </c>
    </row>
    <row r="382" spans="1:14" ht="15">
      <c r="A382" s="239" t="s">
        <v>23</v>
      </c>
      <c r="B382" s="239" t="s">
        <v>1057</v>
      </c>
      <c r="C382" s="240">
        <v>57</v>
      </c>
      <c r="D382" s="240">
        <v>7383</v>
      </c>
      <c r="E382" s="240">
        <v>5487</v>
      </c>
      <c r="F382" s="240">
        <v>57</v>
      </c>
      <c r="G382" s="240">
        <v>6189</v>
      </c>
      <c r="H382" s="240">
        <v>4428</v>
      </c>
      <c r="I382" s="240">
        <v>1</v>
      </c>
      <c r="J382" s="240">
        <v>150</v>
      </c>
      <c r="K382" s="240">
        <v>108</v>
      </c>
      <c r="L382" s="240">
        <v>115</v>
      </c>
      <c r="M382" s="240">
        <v>13722</v>
      </c>
      <c r="N382" s="240">
        <v>10023</v>
      </c>
    </row>
    <row r="383" spans="1:14" ht="15">
      <c r="A383" s="239" t="s">
        <v>23</v>
      </c>
      <c r="B383" s="239" t="s">
        <v>1058</v>
      </c>
      <c r="C383" s="240">
        <v>2</v>
      </c>
      <c r="D383" s="240">
        <v>100</v>
      </c>
      <c r="E383" s="240">
        <v>81</v>
      </c>
      <c r="F383" s="240">
        <v>3</v>
      </c>
      <c r="G383" s="240">
        <v>136</v>
      </c>
      <c r="H383" s="240">
        <v>113</v>
      </c>
      <c r="I383" s="240">
        <v>0</v>
      </c>
      <c r="J383" s="240">
        <v>0</v>
      </c>
      <c r="K383" s="240">
        <v>0</v>
      </c>
      <c r="L383" s="240">
        <v>5</v>
      </c>
      <c r="M383" s="240">
        <v>236</v>
      </c>
      <c r="N383" s="240">
        <v>194</v>
      </c>
    </row>
    <row r="384" spans="1:14" ht="15">
      <c r="A384" s="239" t="s">
        <v>23</v>
      </c>
      <c r="B384" s="239" t="s">
        <v>1059</v>
      </c>
      <c r="C384" s="240">
        <v>13</v>
      </c>
      <c r="D384" s="240">
        <v>2260</v>
      </c>
      <c r="E384" s="240">
        <v>2087</v>
      </c>
      <c r="F384" s="240">
        <v>14</v>
      </c>
      <c r="G384" s="240">
        <v>1675</v>
      </c>
      <c r="H384" s="240">
        <v>1271</v>
      </c>
      <c r="I384" s="240">
        <v>0</v>
      </c>
      <c r="J384" s="240">
        <v>0</v>
      </c>
      <c r="K384" s="240">
        <v>0</v>
      </c>
      <c r="L384" s="240">
        <v>27</v>
      </c>
      <c r="M384" s="240">
        <v>3935</v>
      </c>
      <c r="N384" s="240">
        <v>3358</v>
      </c>
    </row>
    <row r="385" spans="1:14" ht="15">
      <c r="A385" s="239" t="s">
        <v>23</v>
      </c>
      <c r="B385" s="239" t="s">
        <v>1060</v>
      </c>
      <c r="C385" s="240">
        <v>12</v>
      </c>
      <c r="D385" s="240">
        <v>1408</v>
      </c>
      <c r="E385" s="240">
        <v>1372</v>
      </c>
      <c r="F385" s="240">
        <v>4</v>
      </c>
      <c r="G385" s="240">
        <v>434</v>
      </c>
      <c r="H385" s="240">
        <v>407</v>
      </c>
      <c r="I385" s="240">
        <v>0</v>
      </c>
      <c r="J385" s="240">
        <v>0</v>
      </c>
      <c r="K385" s="240">
        <v>0</v>
      </c>
      <c r="L385" s="240">
        <v>16</v>
      </c>
      <c r="M385" s="240">
        <v>1842</v>
      </c>
      <c r="N385" s="240">
        <v>1779</v>
      </c>
    </row>
    <row r="386" spans="1:14" ht="15">
      <c r="A386" s="239" t="s">
        <v>23</v>
      </c>
      <c r="B386" s="239" t="s">
        <v>1061</v>
      </c>
      <c r="C386" s="240">
        <v>92</v>
      </c>
      <c r="D386" s="240">
        <v>9323</v>
      </c>
      <c r="E386" s="240">
        <v>4404</v>
      </c>
      <c r="F386" s="240">
        <v>59</v>
      </c>
      <c r="G386" s="240">
        <v>4503</v>
      </c>
      <c r="H386" s="240">
        <v>2901</v>
      </c>
      <c r="I386" s="240">
        <v>0</v>
      </c>
      <c r="J386" s="240">
        <v>0</v>
      </c>
      <c r="K386" s="240">
        <v>0</v>
      </c>
      <c r="L386" s="240">
        <v>151</v>
      </c>
      <c r="M386" s="240">
        <v>13826</v>
      </c>
      <c r="N386" s="240">
        <v>7305</v>
      </c>
    </row>
    <row r="387" spans="1:14" ht="15">
      <c r="A387" s="239" t="s">
        <v>23</v>
      </c>
      <c r="B387" s="239" t="s">
        <v>1062</v>
      </c>
      <c r="C387" s="240">
        <v>2</v>
      </c>
      <c r="D387" s="240">
        <v>160</v>
      </c>
      <c r="E387" s="240">
        <v>160</v>
      </c>
      <c r="F387" s="240">
        <v>7</v>
      </c>
      <c r="G387" s="240">
        <v>432</v>
      </c>
      <c r="H387" s="240">
        <v>210</v>
      </c>
      <c r="I387" s="240">
        <v>0</v>
      </c>
      <c r="J387" s="240">
        <v>0</v>
      </c>
      <c r="K387" s="240">
        <v>0</v>
      </c>
      <c r="L387" s="240">
        <v>9</v>
      </c>
      <c r="M387" s="240">
        <v>592</v>
      </c>
      <c r="N387" s="240">
        <v>370</v>
      </c>
    </row>
    <row r="388" spans="1:14" ht="15">
      <c r="A388" s="239" t="s">
        <v>23</v>
      </c>
      <c r="B388" s="239" t="s">
        <v>1063</v>
      </c>
      <c r="C388" s="240">
        <v>9</v>
      </c>
      <c r="D388" s="240">
        <v>605</v>
      </c>
      <c r="E388" s="240">
        <v>498</v>
      </c>
      <c r="F388" s="240">
        <v>16</v>
      </c>
      <c r="G388" s="240">
        <v>1205</v>
      </c>
      <c r="H388" s="240">
        <v>882</v>
      </c>
      <c r="I388" s="240">
        <v>0</v>
      </c>
      <c r="J388" s="240">
        <v>0</v>
      </c>
      <c r="K388" s="240">
        <v>0</v>
      </c>
      <c r="L388" s="240">
        <v>25</v>
      </c>
      <c r="M388" s="240">
        <v>1810</v>
      </c>
      <c r="N388" s="240">
        <v>1380</v>
      </c>
    </row>
    <row r="389" spans="1:14" ht="15">
      <c r="A389" s="239" t="s">
        <v>23</v>
      </c>
      <c r="B389" s="239" t="s">
        <v>1064</v>
      </c>
      <c r="C389" s="240">
        <v>4</v>
      </c>
      <c r="D389" s="240">
        <v>1030</v>
      </c>
      <c r="E389" s="240">
        <v>733</v>
      </c>
      <c r="F389" s="240">
        <v>7</v>
      </c>
      <c r="G389" s="240">
        <v>542</v>
      </c>
      <c r="H389" s="240">
        <v>416</v>
      </c>
      <c r="I389" s="240">
        <v>0</v>
      </c>
      <c r="J389" s="240">
        <v>0</v>
      </c>
      <c r="K389" s="240">
        <v>0</v>
      </c>
      <c r="L389" s="240">
        <v>11</v>
      </c>
      <c r="M389" s="240">
        <v>1572</v>
      </c>
      <c r="N389" s="240">
        <v>1149</v>
      </c>
    </row>
    <row r="390" spans="1:14" ht="15">
      <c r="A390" s="239" t="s">
        <v>23</v>
      </c>
      <c r="B390" s="239" t="s">
        <v>1065</v>
      </c>
      <c r="C390" s="240">
        <v>6</v>
      </c>
      <c r="D390" s="240">
        <v>432</v>
      </c>
      <c r="E390" s="240">
        <v>396</v>
      </c>
      <c r="F390" s="240">
        <v>3</v>
      </c>
      <c r="G390" s="240">
        <v>250</v>
      </c>
      <c r="H390" s="240">
        <v>435</v>
      </c>
      <c r="I390" s="240">
        <v>0</v>
      </c>
      <c r="J390" s="240">
        <v>0</v>
      </c>
      <c r="K390" s="240">
        <v>0</v>
      </c>
      <c r="L390" s="240">
        <v>9</v>
      </c>
      <c r="M390" s="240">
        <v>682</v>
      </c>
      <c r="N390" s="240">
        <v>831</v>
      </c>
    </row>
    <row r="391" spans="1:14" ht="15">
      <c r="A391" s="239" t="s">
        <v>23</v>
      </c>
      <c r="B391" s="239" t="s">
        <v>1066</v>
      </c>
      <c r="C391" s="240">
        <v>4</v>
      </c>
      <c r="D391" s="240">
        <v>270</v>
      </c>
      <c r="E391" s="240">
        <v>140</v>
      </c>
      <c r="F391" s="240">
        <v>3</v>
      </c>
      <c r="G391" s="240">
        <v>270</v>
      </c>
      <c r="H391" s="240">
        <v>110</v>
      </c>
      <c r="I391" s="240">
        <v>0</v>
      </c>
      <c r="J391" s="240">
        <v>0</v>
      </c>
      <c r="K391" s="240">
        <v>0</v>
      </c>
      <c r="L391" s="240">
        <v>7</v>
      </c>
      <c r="M391" s="240">
        <v>540</v>
      </c>
      <c r="N391" s="240">
        <v>250</v>
      </c>
    </row>
    <row r="392" spans="1:14" ht="15">
      <c r="A392" s="239" t="s">
        <v>23</v>
      </c>
      <c r="B392" s="239" t="s">
        <v>1067</v>
      </c>
      <c r="C392" s="240">
        <v>4</v>
      </c>
      <c r="D392" s="240">
        <v>290</v>
      </c>
      <c r="E392" s="240">
        <v>197</v>
      </c>
      <c r="F392" s="240">
        <v>16</v>
      </c>
      <c r="G392" s="240">
        <v>1079</v>
      </c>
      <c r="H392" s="240">
        <v>482</v>
      </c>
      <c r="I392" s="240">
        <v>0</v>
      </c>
      <c r="J392" s="240">
        <v>0</v>
      </c>
      <c r="K392" s="240">
        <v>0</v>
      </c>
      <c r="L392" s="240">
        <v>20</v>
      </c>
      <c r="M392" s="240">
        <v>1369</v>
      </c>
      <c r="N392" s="240">
        <v>679</v>
      </c>
    </row>
    <row r="393" spans="1:14" ht="15">
      <c r="A393" s="239" t="s">
        <v>23</v>
      </c>
      <c r="B393" s="239" t="s">
        <v>1068</v>
      </c>
      <c r="C393" s="240">
        <v>15</v>
      </c>
      <c r="D393" s="240">
        <v>1354</v>
      </c>
      <c r="E393" s="240">
        <v>872</v>
      </c>
      <c r="F393" s="240">
        <v>18</v>
      </c>
      <c r="G393" s="240">
        <v>1439</v>
      </c>
      <c r="H393" s="240">
        <v>1194</v>
      </c>
      <c r="I393" s="240">
        <v>1</v>
      </c>
      <c r="J393" s="240">
        <v>50</v>
      </c>
      <c r="K393" s="240">
        <v>0</v>
      </c>
      <c r="L393" s="240">
        <v>34</v>
      </c>
      <c r="M393" s="240">
        <v>2843</v>
      </c>
      <c r="N393" s="240">
        <v>2066</v>
      </c>
    </row>
    <row r="394" spans="1:14" ht="15">
      <c r="A394" s="239" t="s">
        <v>23</v>
      </c>
      <c r="B394" s="239" t="s">
        <v>1069</v>
      </c>
      <c r="C394" s="240">
        <v>207</v>
      </c>
      <c r="D394" s="240">
        <v>31520</v>
      </c>
      <c r="E394" s="240">
        <v>27981</v>
      </c>
      <c r="F394" s="240">
        <v>183</v>
      </c>
      <c r="G394" s="240">
        <v>25732</v>
      </c>
      <c r="H394" s="240">
        <v>22332</v>
      </c>
      <c r="I394" s="240">
        <v>6</v>
      </c>
      <c r="J394" s="240">
        <v>509</v>
      </c>
      <c r="K394" s="240">
        <v>356</v>
      </c>
      <c r="L394" s="240">
        <v>396</v>
      </c>
      <c r="M394" s="240">
        <v>57761</v>
      </c>
      <c r="N394" s="240">
        <v>50669</v>
      </c>
    </row>
    <row r="395" spans="1:14" ht="15">
      <c r="A395" s="239" t="s">
        <v>23</v>
      </c>
      <c r="B395" s="239" t="s">
        <v>1070</v>
      </c>
      <c r="C395" s="240">
        <v>16</v>
      </c>
      <c r="D395" s="240">
        <v>1412</v>
      </c>
      <c r="E395" s="240">
        <v>801</v>
      </c>
      <c r="F395" s="240">
        <v>14</v>
      </c>
      <c r="G395" s="240">
        <v>1045</v>
      </c>
      <c r="H395" s="240">
        <v>448</v>
      </c>
      <c r="I395" s="240">
        <v>1</v>
      </c>
      <c r="J395" s="240">
        <v>2</v>
      </c>
      <c r="K395" s="240">
        <v>2</v>
      </c>
      <c r="L395" s="240">
        <v>31</v>
      </c>
      <c r="M395" s="240">
        <v>2459</v>
      </c>
      <c r="N395" s="240">
        <v>1251</v>
      </c>
    </row>
    <row r="396" spans="1:14" ht="15">
      <c r="A396" s="239" t="s">
        <v>23</v>
      </c>
      <c r="B396" s="239" t="s">
        <v>1071</v>
      </c>
      <c r="C396" s="240">
        <v>2</v>
      </c>
      <c r="D396" s="240">
        <v>140</v>
      </c>
      <c r="E396" s="240">
        <v>118</v>
      </c>
      <c r="F396" s="240">
        <v>1</v>
      </c>
      <c r="G396" s="240">
        <v>40</v>
      </c>
      <c r="H396" s="240">
        <v>17</v>
      </c>
      <c r="I396" s="240">
        <v>0</v>
      </c>
      <c r="J396" s="240">
        <v>0</v>
      </c>
      <c r="K396" s="240">
        <v>0</v>
      </c>
      <c r="L396" s="240">
        <v>3</v>
      </c>
      <c r="M396" s="240">
        <v>180</v>
      </c>
      <c r="N396" s="240">
        <v>135</v>
      </c>
    </row>
    <row r="397" spans="1:14" ht="15">
      <c r="A397" s="239" t="s">
        <v>23</v>
      </c>
      <c r="B397" s="239" t="s">
        <v>1072</v>
      </c>
      <c r="C397" s="240">
        <v>35</v>
      </c>
      <c r="D397" s="240">
        <v>2195</v>
      </c>
      <c r="E397" s="240">
        <v>1923</v>
      </c>
      <c r="F397" s="240">
        <v>34</v>
      </c>
      <c r="G397" s="240">
        <v>2224</v>
      </c>
      <c r="H397" s="240">
        <v>2096</v>
      </c>
      <c r="I397" s="240">
        <v>3</v>
      </c>
      <c r="J397" s="240">
        <v>178</v>
      </c>
      <c r="K397" s="240">
        <v>178</v>
      </c>
      <c r="L397" s="240">
        <v>72</v>
      </c>
      <c r="M397" s="240">
        <v>4597</v>
      </c>
      <c r="N397" s="240">
        <v>4197</v>
      </c>
    </row>
    <row r="398" spans="1:14" ht="15">
      <c r="A398" s="239" t="s">
        <v>23</v>
      </c>
      <c r="B398" s="239" t="s">
        <v>1073</v>
      </c>
      <c r="C398" s="240">
        <v>2</v>
      </c>
      <c r="D398" s="240">
        <v>100</v>
      </c>
      <c r="E398" s="240">
        <v>53</v>
      </c>
      <c r="F398" s="240">
        <v>2</v>
      </c>
      <c r="G398" s="240">
        <v>68</v>
      </c>
      <c r="H398" s="240">
        <v>48</v>
      </c>
      <c r="I398" s="240">
        <v>0</v>
      </c>
      <c r="J398" s="240">
        <v>0</v>
      </c>
      <c r="K398" s="240">
        <v>0</v>
      </c>
      <c r="L398" s="240">
        <v>4</v>
      </c>
      <c r="M398" s="240">
        <v>168</v>
      </c>
      <c r="N398" s="240">
        <v>101</v>
      </c>
    </row>
    <row r="399" spans="1:14" ht="15">
      <c r="A399" s="239" t="s">
        <v>23</v>
      </c>
      <c r="B399" s="239" t="s">
        <v>1074</v>
      </c>
      <c r="C399" s="240">
        <v>4</v>
      </c>
      <c r="D399" s="240">
        <v>290</v>
      </c>
      <c r="E399" s="240">
        <v>215</v>
      </c>
      <c r="F399" s="240">
        <v>7</v>
      </c>
      <c r="G399" s="240">
        <v>625</v>
      </c>
      <c r="H399" s="240">
        <v>547</v>
      </c>
      <c r="I399" s="240">
        <v>0</v>
      </c>
      <c r="J399" s="240">
        <v>0</v>
      </c>
      <c r="K399" s="240">
        <v>0</v>
      </c>
      <c r="L399" s="240">
        <v>11</v>
      </c>
      <c r="M399" s="240">
        <v>915</v>
      </c>
      <c r="N399" s="240">
        <v>762</v>
      </c>
    </row>
    <row r="400" spans="1:14" ht="15">
      <c r="A400" s="239" t="s">
        <v>23</v>
      </c>
      <c r="B400" s="239" t="s">
        <v>1075</v>
      </c>
      <c r="C400" s="240">
        <v>5</v>
      </c>
      <c r="D400" s="240">
        <v>278</v>
      </c>
      <c r="E400" s="240">
        <v>195</v>
      </c>
      <c r="F400" s="240">
        <v>3</v>
      </c>
      <c r="G400" s="240">
        <v>94</v>
      </c>
      <c r="H400" s="240">
        <v>70</v>
      </c>
      <c r="I400" s="240">
        <v>0</v>
      </c>
      <c r="J400" s="240">
        <v>0</v>
      </c>
      <c r="K400" s="240">
        <v>0</v>
      </c>
      <c r="L400" s="240">
        <v>8</v>
      </c>
      <c r="M400" s="240">
        <v>372</v>
      </c>
      <c r="N400" s="240">
        <v>265</v>
      </c>
    </row>
    <row r="401" spans="1:14" ht="15">
      <c r="A401" s="239" t="s">
        <v>23</v>
      </c>
      <c r="B401" s="239" t="s">
        <v>1076</v>
      </c>
      <c r="C401" s="240">
        <v>11</v>
      </c>
      <c r="D401" s="240">
        <v>1046</v>
      </c>
      <c r="E401" s="240">
        <v>700</v>
      </c>
      <c r="F401" s="240">
        <v>13</v>
      </c>
      <c r="G401" s="240">
        <v>918</v>
      </c>
      <c r="H401" s="240">
        <v>758</v>
      </c>
      <c r="I401" s="240">
        <v>2</v>
      </c>
      <c r="J401" s="240">
        <v>240</v>
      </c>
      <c r="K401" s="240">
        <v>23</v>
      </c>
      <c r="L401" s="240">
        <v>26</v>
      </c>
      <c r="M401" s="240">
        <v>2204</v>
      </c>
      <c r="N401" s="240">
        <v>1481</v>
      </c>
    </row>
    <row r="402" spans="1:14" ht="15">
      <c r="A402" s="239" t="s">
        <v>23</v>
      </c>
      <c r="B402" s="239" t="s">
        <v>1077</v>
      </c>
      <c r="C402" s="240">
        <v>17</v>
      </c>
      <c r="D402" s="240">
        <v>1684</v>
      </c>
      <c r="E402" s="240">
        <v>1233</v>
      </c>
      <c r="F402" s="240">
        <v>16</v>
      </c>
      <c r="G402" s="240">
        <v>1065</v>
      </c>
      <c r="H402" s="240">
        <v>814</v>
      </c>
      <c r="I402" s="240">
        <v>1</v>
      </c>
      <c r="J402" s="240">
        <v>100</v>
      </c>
      <c r="K402" s="240">
        <v>56</v>
      </c>
      <c r="L402" s="240">
        <v>34</v>
      </c>
      <c r="M402" s="240">
        <v>2849</v>
      </c>
      <c r="N402" s="240">
        <v>2103</v>
      </c>
    </row>
    <row r="403" spans="1:14" ht="15">
      <c r="A403" s="239" t="s">
        <v>23</v>
      </c>
      <c r="B403" s="239" t="s">
        <v>1078</v>
      </c>
      <c r="C403" s="240">
        <v>24</v>
      </c>
      <c r="D403" s="240">
        <v>3464</v>
      </c>
      <c r="E403" s="240">
        <v>3196</v>
      </c>
      <c r="F403" s="240">
        <v>25</v>
      </c>
      <c r="G403" s="240">
        <v>3032</v>
      </c>
      <c r="H403" s="240">
        <v>3180</v>
      </c>
      <c r="I403" s="240">
        <v>0</v>
      </c>
      <c r="J403" s="240">
        <v>0</v>
      </c>
      <c r="K403" s="240">
        <v>0</v>
      </c>
      <c r="L403" s="240">
        <v>49</v>
      </c>
      <c r="M403" s="240">
        <v>6496</v>
      </c>
      <c r="N403" s="240">
        <v>6376</v>
      </c>
    </row>
    <row r="404" spans="1:14" ht="15">
      <c r="A404" s="239" t="s">
        <v>23</v>
      </c>
      <c r="B404" s="239" t="s">
        <v>1079</v>
      </c>
      <c r="C404" s="240">
        <v>2</v>
      </c>
      <c r="D404" s="240">
        <v>62</v>
      </c>
      <c r="E404" s="240">
        <v>51</v>
      </c>
      <c r="F404" s="240">
        <v>3</v>
      </c>
      <c r="G404" s="240">
        <v>160</v>
      </c>
      <c r="H404" s="240">
        <v>100</v>
      </c>
      <c r="I404" s="240">
        <v>0</v>
      </c>
      <c r="J404" s="240">
        <v>0</v>
      </c>
      <c r="K404" s="240">
        <v>0</v>
      </c>
      <c r="L404" s="240">
        <v>5</v>
      </c>
      <c r="M404" s="240">
        <v>222</v>
      </c>
      <c r="N404" s="240">
        <v>151</v>
      </c>
    </row>
    <row r="405" spans="1:14" ht="15">
      <c r="A405" s="239" t="s">
        <v>23</v>
      </c>
      <c r="B405" s="239" t="s">
        <v>1080</v>
      </c>
      <c r="C405" s="240">
        <v>38</v>
      </c>
      <c r="D405" s="240">
        <v>6049</v>
      </c>
      <c r="E405" s="240">
        <v>5944</v>
      </c>
      <c r="F405" s="240">
        <v>41</v>
      </c>
      <c r="G405" s="240">
        <v>4186</v>
      </c>
      <c r="H405" s="240">
        <v>3324</v>
      </c>
      <c r="I405" s="240">
        <v>0</v>
      </c>
      <c r="J405" s="240">
        <v>0</v>
      </c>
      <c r="K405" s="240">
        <v>0</v>
      </c>
      <c r="L405" s="240">
        <v>79</v>
      </c>
      <c r="M405" s="240">
        <v>10235</v>
      </c>
      <c r="N405" s="240">
        <v>9268</v>
      </c>
    </row>
    <row r="406" spans="1:14" ht="15">
      <c r="A406" s="239" t="s">
        <v>24</v>
      </c>
      <c r="B406" s="239" t="s">
        <v>1081</v>
      </c>
      <c r="C406" s="240">
        <v>16</v>
      </c>
      <c r="D406" s="240">
        <v>2047</v>
      </c>
      <c r="E406" s="240">
        <v>409</v>
      </c>
      <c r="F406" s="240">
        <v>13</v>
      </c>
      <c r="G406" s="240">
        <v>1466</v>
      </c>
      <c r="H406" s="240">
        <v>405</v>
      </c>
      <c r="I406" s="240">
        <v>0</v>
      </c>
      <c r="J406" s="240">
        <v>0</v>
      </c>
      <c r="K406" s="240">
        <v>0</v>
      </c>
      <c r="L406" s="240">
        <v>29</v>
      </c>
      <c r="M406" s="240">
        <v>3513</v>
      </c>
      <c r="N406" s="240">
        <v>814</v>
      </c>
    </row>
    <row r="407" spans="1:14" ht="15">
      <c r="A407" s="239" t="s">
        <v>24</v>
      </c>
      <c r="B407" s="239" t="s">
        <v>1082</v>
      </c>
      <c r="C407" s="240">
        <v>3</v>
      </c>
      <c r="D407" s="240">
        <v>295</v>
      </c>
      <c r="E407" s="240">
        <v>203</v>
      </c>
      <c r="F407" s="240">
        <v>3</v>
      </c>
      <c r="G407" s="240">
        <v>305</v>
      </c>
      <c r="H407" s="240">
        <v>46</v>
      </c>
      <c r="I407" s="240">
        <v>0</v>
      </c>
      <c r="J407" s="240">
        <v>0</v>
      </c>
      <c r="K407" s="240">
        <v>0</v>
      </c>
      <c r="L407" s="240">
        <v>6</v>
      </c>
      <c r="M407" s="240">
        <v>600</v>
      </c>
      <c r="N407" s="240">
        <v>249</v>
      </c>
    </row>
    <row r="408" spans="1:14" ht="15">
      <c r="A408" s="239" t="s">
        <v>24</v>
      </c>
      <c r="B408" s="239" t="s">
        <v>24</v>
      </c>
      <c r="C408" s="240">
        <v>49</v>
      </c>
      <c r="D408" s="240">
        <v>6096</v>
      </c>
      <c r="E408" s="240">
        <v>4641</v>
      </c>
      <c r="F408" s="240">
        <v>43</v>
      </c>
      <c r="G408" s="240">
        <v>6551</v>
      </c>
      <c r="H408" s="240">
        <v>4705</v>
      </c>
      <c r="I408" s="240">
        <v>2</v>
      </c>
      <c r="J408" s="240">
        <v>215</v>
      </c>
      <c r="K408" s="240">
        <v>185</v>
      </c>
      <c r="L408" s="240">
        <v>94</v>
      </c>
      <c r="M408" s="240">
        <v>12862</v>
      </c>
      <c r="N408" s="240">
        <v>9531</v>
      </c>
    </row>
    <row r="409" spans="1:14" ht="15">
      <c r="A409" s="239" t="s">
        <v>24</v>
      </c>
      <c r="B409" s="239" t="s">
        <v>1083</v>
      </c>
      <c r="C409" s="240">
        <v>2</v>
      </c>
      <c r="D409" s="240">
        <v>480</v>
      </c>
      <c r="E409" s="240">
        <v>411</v>
      </c>
      <c r="F409" s="240">
        <v>1</v>
      </c>
      <c r="G409" s="240">
        <v>300</v>
      </c>
      <c r="H409" s="240">
        <v>84</v>
      </c>
      <c r="I409" s="240">
        <v>0</v>
      </c>
      <c r="J409" s="240">
        <v>0</v>
      </c>
      <c r="K409" s="240">
        <v>0</v>
      </c>
      <c r="L409" s="240">
        <v>3</v>
      </c>
      <c r="M409" s="240">
        <v>780</v>
      </c>
      <c r="N409" s="240">
        <v>495</v>
      </c>
    </row>
    <row r="410" spans="1:14" ht="15">
      <c r="A410" s="239" t="s">
        <v>25</v>
      </c>
      <c r="B410" s="239" t="s">
        <v>1084</v>
      </c>
      <c r="C410" s="240">
        <v>25</v>
      </c>
      <c r="D410" s="240">
        <v>4151</v>
      </c>
      <c r="E410" s="240">
        <v>2904</v>
      </c>
      <c r="F410" s="240">
        <v>39</v>
      </c>
      <c r="G410" s="240">
        <v>5858</v>
      </c>
      <c r="H410" s="240">
        <v>5021</v>
      </c>
      <c r="I410" s="240">
        <v>0</v>
      </c>
      <c r="J410" s="240">
        <v>0</v>
      </c>
      <c r="K410" s="240">
        <v>0</v>
      </c>
      <c r="L410" s="240">
        <v>64</v>
      </c>
      <c r="M410" s="240">
        <v>10009</v>
      </c>
      <c r="N410" s="240">
        <v>7925</v>
      </c>
    </row>
    <row r="411" spans="1:14" ht="15">
      <c r="A411" s="239" t="s">
        <v>25</v>
      </c>
      <c r="B411" s="239" t="s">
        <v>1085</v>
      </c>
      <c r="C411" s="240">
        <v>2</v>
      </c>
      <c r="D411" s="240">
        <v>120</v>
      </c>
      <c r="E411" s="240">
        <v>62</v>
      </c>
      <c r="F411" s="240">
        <v>3</v>
      </c>
      <c r="G411" s="240">
        <v>280</v>
      </c>
      <c r="H411" s="240">
        <v>136</v>
      </c>
      <c r="I411" s="240">
        <v>0</v>
      </c>
      <c r="J411" s="240">
        <v>0</v>
      </c>
      <c r="K411" s="240">
        <v>0</v>
      </c>
      <c r="L411" s="240">
        <v>5</v>
      </c>
      <c r="M411" s="240">
        <v>400</v>
      </c>
      <c r="N411" s="240">
        <v>198</v>
      </c>
    </row>
    <row r="412" spans="1:14" ht="15">
      <c r="A412" s="239" t="s">
        <v>25</v>
      </c>
      <c r="B412" s="239" t="s">
        <v>1086</v>
      </c>
      <c r="C412" s="240">
        <v>32</v>
      </c>
      <c r="D412" s="240">
        <v>4911</v>
      </c>
      <c r="E412" s="240">
        <v>4169</v>
      </c>
      <c r="F412" s="240">
        <v>24</v>
      </c>
      <c r="G412" s="240">
        <v>4170</v>
      </c>
      <c r="H412" s="240">
        <v>3644</v>
      </c>
      <c r="I412" s="240">
        <v>0</v>
      </c>
      <c r="J412" s="240">
        <v>0</v>
      </c>
      <c r="K412" s="240">
        <v>0</v>
      </c>
      <c r="L412" s="240">
        <v>56</v>
      </c>
      <c r="M412" s="240">
        <v>9081</v>
      </c>
      <c r="N412" s="240">
        <v>7813</v>
      </c>
    </row>
    <row r="413" spans="1:14" ht="15">
      <c r="A413" s="239" t="s">
        <v>25</v>
      </c>
      <c r="B413" s="239" t="s">
        <v>1087</v>
      </c>
      <c r="C413" s="240">
        <v>11</v>
      </c>
      <c r="D413" s="240">
        <v>1498</v>
      </c>
      <c r="E413" s="240">
        <v>717</v>
      </c>
      <c r="F413" s="240">
        <v>14</v>
      </c>
      <c r="G413" s="240">
        <v>2078</v>
      </c>
      <c r="H413" s="240">
        <v>1726</v>
      </c>
      <c r="I413" s="240">
        <v>0</v>
      </c>
      <c r="J413" s="240">
        <v>0</v>
      </c>
      <c r="K413" s="240">
        <v>0</v>
      </c>
      <c r="L413" s="240">
        <v>25</v>
      </c>
      <c r="M413" s="240">
        <v>3576</v>
      </c>
      <c r="N413" s="240">
        <v>2443</v>
      </c>
    </row>
    <row r="414" spans="1:14" ht="15">
      <c r="A414" s="239" t="s">
        <v>25</v>
      </c>
      <c r="B414" s="239" t="s">
        <v>1088</v>
      </c>
      <c r="C414" s="240">
        <v>26</v>
      </c>
      <c r="D414" s="240">
        <v>5243</v>
      </c>
      <c r="E414" s="240">
        <v>3850</v>
      </c>
      <c r="F414" s="240">
        <v>21</v>
      </c>
      <c r="G414" s="240">
        <v>3328</v>
      </c>
      <c r="H414" s="240">
        <v>2107</v>
      </c>
      <c r="I414" s="240">
        <v>0</v>
      </c>
      <c r="J414" s="240">
        <v>0</v>
      </c>
      <c r="K414" s="240">
        <v>0</v>
      </c>
      <c r="L414" s="240">
        <v>47</v>
      </c>
      <c r="M414" s="240">
        <v>8571</v>
      </c>
      <c r="N414" s="240">
        <v>5957</v>
      </c>
    </row>
    <row r="415" spans="1:14" ht="15">
      <c r="A415" s="239" t="s">
        <v>25</v>
      </c>
      <c r="B415" s="239" t="s">
        <v>1089</v>
      </c>
      <c r="C415" s="240">
        <v>16</v>
      </c>
      <c r="D415" s="240">
        <v>2728</v>
      </c>
      <c r="E415" s="240">
        <v>2446</v>
      </c>
      <c r="F415" s="240">
        <v>9</v>
      </c>
      <c r="G415" s="240">
        <v>889</v>
      </c>
      <c r="H415" s="240">
        <v>708</v>
      </c>
      <c r="I415" s="240">
        <v>0</v>
      </c>
      <c r="J415" s="240">
        <v>0</v>
      </c>
      <c r="K415" s="240">
        <v>0</v>
      </c>
      <c r="L415" s="240">
        <v>25</v>
      </c>
      <c r="M415" s="240">
        <v>3617</v>
      </c>
      <c r="N415" s="240">
        <v>3154</v>
      </c>
    </row>
    <row r="416" spans="1:14" ht="15">
      <c r="A416" s="239" t="s">
        <v>25</v>
      </c>
      <c r="B416" s="239" t="s">
        <v>1090</v>
      </c>
      <c r="C416" s="240">
        <v>22</v>
      </c>
      <c r="D416" s="240">
        <v>4156</v>
      </c>
      <c r="E416" s="240">
        <v>2216</v>
      </c>
      <c r="F416" s="240">
        <v>25</v>
      </c>
      <c r="G416" s="240">
        <v>2702</v>
      </c>
      <c r="H416" s="240">
        <v>1413</v>
      </c>
      <c r="I416" s="240">
        <v>0</v>
      </c>
      <c r="J416" s="240">
        <v>0</v>
      </c>
      <c r="K416" s="240">
        <v>0</v>
      </c>
      <c r="L416" s="240">
        <v>47</v>
      </c>
      <c r="M416" s="240">
        <v>6858</v>
      </c>
      <c r="N416" s="240">
        <v>3629</v>
      </c>
    </row>
    <row r="417" spans="1:14" ht="15">
      <c r="A417" s="239" t="s">
        <v>25</v>
      </c>
      <c r="B417" s="239" t="s">
        <v>1091</v>
      </c>
      <c r="C417" s="240">
        <v>11</v>
      </c>
      <c r="D417" s="240">
        <v>1602</v>
      </c>
      <c r="E417" s="240">
        <v>504</v>
      </c>
      <c r="F417" s="240">
        <v>25</v>
      </c>
      <c r="G417" s="240">
        <v>3496</v>
      </c>
      <c r="H417" s="240">
        <v>1803</v>
      </c>
      <c r="I417" s="240">
        <v>0</v>
      </c>
      <c r="J417" s="240">
        <v>0</v>
      </c>
      <c r="K417" s="240">
        <v>0</v>
      </c>
      <c r="L417" s="240">
        <v>36</v>
      </c>
      <c r="M417" s="240">
        <v>5098</v>
      </c>
      <c r="N417" s="240">
        <v>2307</v>
      </c>
    </row>
    <row r="418" spans="1:14" ht="15">
      <c r="A418" s="239" t="s">
        <v>25</v>
      </c>
      <c r="B418" s="239" t="s">
        <v>1092</v>
      </c>
      <c r="C418" s="240">
        <v>35</v>
      </c>
      <c r="D418" s="240">
        <v>8576</v>
      </c>
      <c r="E418" s="240">
        <v>5783</v>
      </c>
      <c r="F418" s="240">
        <v>40</v>
      </c>
      <c r="G418" s="240">
        <v>8789</v>
      </c>
      <c r="H418" s="240">
        <v>5553</v>
      </c>
      <c r="I418" s="240">
        <v>0</v>
      </c>
      <c r="J418" s="240">
        <v>0</v>
      </c>
      <c r="K418" s="240">
        <v>0</v>
      </c>
      <c r="L418" s="240">
        <v>75</v>
      </c>
      <c r="M418" s="240">
        <v>17365</v>
      </c>
      <c r="N418" s="240">
        <v>11336</v>
      </c>
    </row>
    <row r="419" spans="1:14" ht="15">
      <c r="A419" s="239" t="s">
        <v>25</v>
      </c>
      <c r="B419" s="239" t="s">
        <v>1093</v>
      </c>
      <c r="C419" s="240">
        <v>14</v>
      </c>
      <c r="D419" s="240">
        <v>14053</v>
      </c>
      <c r="E419" s="240">
        <v>12759</v>
      </c>
      <c r="F419" s="240">
        <v>15</v>
      </c>
      <c r="G419" s="240">
        <v>5726</v>
      </c>
      <c r="H419" s="240">
        <v>4688</v>
      </c>
      <c r="I419" s="240">
        <v>1</v>
      </c>
      <c r="J419" s="240">
        <v>52</v>
      </c>
      <c r="K419" s="240">
        <v>44</v>
      </c>
      <c r="L419" s="240">
        <v>30</v>
      </c>
      <c r="M419" s="240">
        <v>19831</v>
      </c>
      <c r="N419" s="240">
        <v>17491</v>
      </c>
    </row>
    <row r="420" spans="1:14" ht="15">
      <c r="A420" s="239" t="s">
        <v>25</v>
      </c>
      <c r="B420" s="239" t="s">
        <v>1094</v>
      </c>
      <c r="C420" s="240">
        <v>32</v>
      </c>
      <c r="D420" s="240">
        <v>5003</v>
      </c>
      <c r="E420" s="240">
        <v>3462</v>
      </c>
      <c r="F420" s="240">
        <v>52</v>
      </c>
      <c r="G420" s="240">
        <v>8494</v>
      </c>
      <c r="H420" s="240">
        <v>5863</v>
      </c>
      <c r="I420" s="240">
        <v>2</v>
      </c>
      <c r="J420" s="240">
        <v>138</v>
      </c>
      <c r="K420" s="240">
        <v>134</v>
      </c>
      <c r="L420" s="240">
        <v>86</v>
      </c>
      <c r="M420" s="240">
        <v>13635</v>
      </c>
      <c r="N420" s="240">
        <v>9459</v>
      </c>
    </row>
    <row r="421" spans="1:14" ht="15">
      <c r="A421" s="239" t="s">
        <v>25</v>
      </c>
      <c r="B421" s="239" t="s">
        <v>1095</v>
      </c>
      <c r="C421" s="240">
        <v>1</v>
      </c>
      <c r="D421" s="240">
        <v>60</v>
      </c>
      <c r="E421" s="240">
        <v>22</v>
      </c>
      <c r="F421" s="240">
        <v>2</v>
      </c>
      <c r="G421" s="240">
        <v>140</v>
      </c>
      <c r="H421" s="240">
        <v>70</v>
      </c>
      <c r="I421" s="240">
        <v>0</v>
      </c>
      <c r="J421" s="240">
        <v>0</v>
      </c>
      <c r="K421" s="240">
        <v>0</v>
      </c>
      <c r="L421" s="240">
        <v>3</v>
      </c>
      <c r="M421" s="240">
        <v>200</v>
      </c>
      <c r="N421" s="240">
        <v>92</v>
      </c>
    </row>
    <row r="422" spans="1:14" ht="15">
      <c r="A422" s="239" t="s">
        <v>25</v>
      </c>
      <c r="B422" s="239" t="s">
        <v>1096</v>
      </c>
      <c r="C422" s="240">
        <v>20</v>
      </c>
      <c r="D422" s="240">
        <v>2444</v>
      </c>
      <c r="E422" s="240">
        <v>1170</v>
      </c>
      <c r="F422" s="240">
        <v>20</v>
      </c>
      <c r="G422" s="240">
        <v>2253</v>
      </c>
      <c r="H422" s="240">
        <v>729</v>
      </c>
      <c r="I422" s="240">
        <v>0</v>
      </c>
      <c r="J422" s="240">
        <v>0</v>
      </c>
      <c r="K422" s="240">
        <v>0</v>
      </c>
      <c r="L422" s="240">
        <v>40</v>
      </c>
      <c r="M422" s="240">
        <v>4697</v>
      </c>
      <c r="N422" s="240">
        <v>1899</v>
      </c>
    </row>
    <row r="423" spans="1:14" ht="15">
      <c r="A423" s="239" t="s">
        <v>25</v>
      </c>
      <c r="B423" s="239" t="s">
        <v>1097</v>
      </c>
      <c r="C423" s="240">
        <v>7</v>
      </c>
      <c r="D423" s="240">
        <v>1553</v>
      </c>
      <c r="E423" s="240">
        <v>894</v>
      </c>
      <c r="F423" s="240">
        <v>12</v>
      </c>
      <c r="G423" s="240">
        <v>2157</v>
      </c>
      <c r="H423" s="240">
        <v>1160</v>
      </c>
      <c r="I423" s="240">
        <v>0</v>
      </c>
      <c r="J423" s="240">
        <v>0</v>
      </c>
      <c r="K423" s="240">
        <v>0</v>
      </c>
      <c r="L423" s="240">
        <v>19</v>
      </c>
      <c r="M423" s="240">
        <v>3710</v>
      </c>
      <c r="N423" s="240">
        <v>2054</v>
      </c>
    </row>
    <row r="424" spans="1:14" ht="15">
      <c r="A424" s="239" t="s">
        <v>25</v>
      </c>
      <c r="B424" s="239" t="s">
        <v>1098</v>
      </c>
      <c r="C424" s="240">
        <v>54</v>
      </c>
      <c r="D424" s="240">
        <v>11979</v>
      </c>
      <c r="E424" s="240">
        <v>9435</v>
      </c>
      <c r="F424" s="240">
        <v>61</v>
      </c>
      <c r="G424" s="240">
        <v>10131</v>
      </c>
      <c r="H424" s="240">
        <v>8610</v>
      </c>
      <c r="I424" s="240">
        <v>2</v>
      </c>
      <c r="J424" s="240">
        <v>100</v>
      </c>
      <c r="K424" s="240">
        <v>17</v>
      </c>
      <c r="L424" s="240">
        <v>117</v>
      </c>
      <c r="M424" s="240">
        <v>22210</v>
      </c>
      <c r="N424" s="240">
        <v>18062</v>
      </c>
    </row>
    <row r="425" spans="1:14" ht="15">
      <c r="A425" s="239" t="s">
        <v>25</v>
      </c>
      <c r="B425" s="239" t="s">
        <v>1099</v>
      </c>
      <c r="C425" s="240">
        <v>16</v>
      </c>
      <c r="D425" s="240">
        <v>1708</v>
      </c>
      <c r="E425" s="240">
        <v>1091</v>
      </c>
      <c r="F425" s="240">
        <v>14</v>
      </c>
      <c r="G425" s="240">
        <v>1985</v>
      </c>
      <c r="H425" s="240">
        <v>923</v>
      </c>
      <c r="I425" s="240">
        <v>0</v>
      </c>
      <c r="J425" s="240">
        <v>0</v>
      </c>
      <c r="K425" s="240">
        <v>0</v>
      </c>
      <c r="L425" s="240">
        <v>30</v>
      </c>
      <c r="M425" s="240">
        <v>3693</v>
      </c>
      <c r="N425" s="240">
        <v>2014</v>
      </c>
    </row>
    <row r="426" spans="1:14" ht="30">
      <c r="A426" s="239" t="s">
        <v>25</v>
      </c>
      <c r="B426" s="239" t="s">
        <v>1100</v>
      </c>
      <c r="C426" s="240">
        <v>61</v>
      </c>
      <c r="D426" s="240">
        <v>15752</v>
      </c>
      <c r="E426" s="240">
        <v>10961</v>
      </c>
      <c r="F426" s="240">
        <v>50</v>
      </c>
      <c r="G426" s="240">
        <v>8536</v>
      </c>
      <c r="H426" s="240">
        <v>5267</v>
      </c>
      <c r="I426" s="240">
        <v>4</v>
      </c>
      <c r="J426" s="240">
        <v>708</v>
      </c>
      <c r="K426" s="240">
        <v>708</v>
      </c>
      <c r="L426" s="240">
        <v>115</v>
      </c>
      <c r="M426" s="240">
        <v>24996</v>
      </c>
      <c r="N426" s="240">
        <v>16936</v>
      </c>
    </row>
    <row r="427" spans="1:14" ht="15">
      <c r="A427" s="239" t="s">
        <v>25</v>
      </c>
      <c r="B427" s="239" t="s">
        <v>1101</v>
      </c>
      <c r="C427" s="240">
        <v>25</v>
      </c>
      <c r="D427" s="240">
        <v>4638</v>
      </c>
      <c r="E427" s="240">
        <v>4246</v>
      </c>
      <c r="F427" s="240">
        <v>16</v>
      </c>
      <c r="G427" s="240">
        <v>2899</v>
      </c>
      <c r="H427" s="240">
        <v>2178</v>
      </c>
      <c r="I427" s="240">
        <v>1</v>
      </c>
      <c r="J427" s="240">
        <v>10</v>
      </c>
      <c r="K427" s="240">
        <v>0</v>
      </c>
      <c r="L427" s="240">
        <v>42</v>
      </c>
      <c r="M427" s="240">
        <v>7547</v>
      </c>
      <c r="N427" s="240">
        <v>6424</v>
      </c>
    </row>
    <row r="428" spans="1:14" ht="30">
      <c r="A428" s="239" t="s">
        <v>25</v>
      </c>
      <c r="B428" s="239" t="s">
        <v>1102</v>
      </c>
      <c r="C428" s="240">
        <v>12</v>
      </c>
      <c r="D428" s="240">
        <v>3535</v>
      </c>
      <c r="E428" s="240">
        <v>2320</v>
      </c>
      <c r="F428" s="240">
        <v>18</v>
      </c>
      <c r="G428" s="240">
        <v>2786</v>
      </c>
      <c r="H428" s="240">
        <v>1821</v>
      </c>
      <c r="I428" s="240">
        <v>1</v>
      </c>
      <c r="J428" s="240">
        <v>14</v>
      </c>
      <c r="K428" s="240">
        <v>0</v>
      </c>
      <c r="L428" s="240">
        <v>31</v>
      </c>
      <c r="M428" s="240">
        <v>6335</v>
      </c>
      <c r="N428" s="240">
        <v>4141</v>
      </c>
    </row>
    <row r="429" spans="1:14" ht="15">
      <c r="A429" s="239" t="s">
        <v>25</v>
      </c>
      <c r="B429" s="239" t="s">
        <v>1103</v>
      </c>
      <c r="C429" s="240">
        <v>2</v>
      </c>
      <c r="D429" s="240">
        <v>290</v>
      </c>
      <c r="E429" s="240">
        <v>157</v>
      </c>
      <c r="F429" s="240">
        <v>3</v>
      </c>
      <c r="G429" s="240">
        <v>300</v>
      </c>
      <c r="H429" s="240">
        <v>126</v>
      </c>
      <c r="I429" s="240">
        <v>0</v>
      </c>
      <c r="J429" s="240">
        <v>0</v>
      </c>
      <c r="K429" s="240">
        <v>0</v>
      </c>
      <c r="L429" s="240">
        <v>5</v>
      </c>
      <c r="M429" s="240">
        <v>590</v>
      </c>
      <c r="N429" s="240">
        <v>283</v>
      </c>
    </row>
    <row r="430" spans="1:14" ht="15">
      <c r="A430" s="239" t="s">
        <v>26</v>
      </c>
      <c r="B430" s="239" t="s">
        <v>1104</v>
      </c>
      <c r="C430" s="240">
        <v>19</v>
      </c>
      <c r="D430" s="240">
        <v>1547</v>
      </c>
      <c r="E430" s="240">
        <v>1297</v>
      </c>
      <c r="F430" s="240">
        <v>27</v>
      </c>
      <c r="G430" s="240">
        <v>2252</v>
      </c>
      <c r="H430" s="240">
        <v>1584</v>
      </c>
      <c r="I430" s="240">
        <v>0</v>
      </c>
      <c r="J430" s="240">
        <v>0</v>
      </c>
      <c r="K430" s="240">
        <v>0</v>
      </c>
      <c r="L430" s="240">
        <v>46</v>
      </c>
      <c r="M430" s="240">
        <v>3799</v>
      </c>
      <c r="N430" s="240">
        <v>2881</v>
      </c>
    </row>
    <row r="431" spans="1:14" ht="15">
      <c r="A431" s="239" t="s">
        <v>26</v>
      </c>
      <c r="B431" s="239" t="s">
        <v>1105</v>
      </c>
      <c r="C431" s="240">
        <v>26</v>
      </c>
      <c r="D431" s="240">
        <v>3888</v>
      </c>
      <c r="E431" s="240">
        <v>1884</v>
      </c>
      <c r="F431" s="240">
        <v>20</v>
      </c>
      <c r="G431" s="240">
        <v>2562</v>
      </c>
      <c r="H431" s="240">
        <v>687</v>
      </c>
      <c r="I431" s="240">
        <v>0</v>
      </c>
      <c r="J431" s="240">
        <v>0</v>
      </c>
      <c r="K431" s="240">
        <v>0</v>
      </c>
      <c r="L431" s="240">
        <v>46</v>
      </c>
      <c r="M431" s="240">
        <v>6450</v>
      </c>
      <c r="N431" s="240">
        <v>2571</v>
      </c>
    </row>
    <row r="432" spans="1:14" ht="15">
      <c r="A432" s="239" t="s">
        <v>26</v>
      </c>
      <c r="B432" s="239" t="s">
        <v>1106</v>
      </c>
      <c r="C432" s="240">
        <v>3</v>
      </c>
      <c r="D432" s="240">
        <v>190</v>
      </c>
      <c r="E432" s="240">
        <v>41</v>
      </c>
      <c r="F432" s="240">
        <v>3</v>
      </c>
      <c r="G432" s="240">
        <v>105</v>
      </c>
      <c r="H432" s="240">
        <v>32</v>
      </c>
      <c r="I432" s="240">
        <v>1</v>
      </c>
      <c r="J432" s="240">
        <v>30</v>
      </c>
      <c r="K432" s="240">
        <v>0</v>
      </c>
      <c r="L432" s="240">
        <v>7</v>
      </c>
      <c r="M432" s="240">
        <v>325</v>
      </c>
      <c r="N432" s="240">
        <v>73</v>
      </c>
    </row>
    <row r="433" spans="1:14" ht="15">
      <c r="A433" s="239" t="s">
        <v>26</v>
      </c>
      <c r="B433" s="239" t="s">
        <v>1107</v>
      </c>
      <c r="C433" s="240">
        <v>2</v>
      </c>
      <c r="D433" s="240">
        <v>76</v>
      </c>
      <c r="E433" s="240">
        <v>28</v>
      </c>
      <c r="F433" s="240">
        <v>2</v>
      </c>
      <c r="G433" s="240">
        <v>74</v>
      </c>
      <c r="H433" s="240">
        <v>18</v>
      </c>
      <c r="I433" s="240">
        <v>0</v>
      </c>
      <c r="J433" s="240">
        <v>0</v>
      </c>
      <c r="K433" s="240">
        <v>0</v>
      </c>
      <c r="L433" s="240">
        <v>4</v>
      </c>
      <c r="M433" s="240">
        <v>150</v>
      </c>
      <c r="N433" s="240">
        <v>46</v>
      </c>
    </row>
    <row r="434" spans="1:14" ht="15">
      <c r="A434" s="239" t="s">
        <v>26</v>
      </c>
      <c r="B434" s="239" t="s">
        <v>1108</v>
      </c>
      <c r="C434" s="240">
        <v>2</v>
      </c>
      <c r="D434" s="240">
        <v>90</v>
      </c>
      <c r="E434" s="240">
        <v>0</v>
      </c>
      <c r="F434" s="240">
        <v>1</v>
      </c>
      <c r="G434" s="240">
        <v>60</v>
      </c>
      <c r="H434" s="240">
        <v>0</v>
      </c>
      <c r="I434" s="240">
        <v>0</v>
      </c>
      <c r="J434" s="240">
        <v>0</v>
      </c>
      <c r="K434" s="240">
        <v>0</v>
      </c>
      <c r="L434" s="240">
        <v>3</v>
      </c>
      <c r="M434" s="240">
        <v>150</v>
      </c>
      <c r="N434" s="240">
        <v>0</v>
      </c>
    </row>
    <row r="435" spans="1:14" ht="15">
      <c r="A435" s="239" t="s">
        <v>26</v>
      </c>
      <c r="B435" s="239" t="s">
        <v>1109</v>
      </c>
      <c r="C435" s="240">
        <v>3</v>
      </c>
      <c r="D435" s="240">
        <v>142</v>
      </c>
      <c r="E435" s="240">
        <v>3</v>
      </c>
      <c r="F435" s="240">
        <v>7</v>
      </c>
      <c r="G435" s="240">
        <v>1141</v>
      </c>
      <c r="H435" s="240">
        <v>885</v>
      </c>
      <c r="I435" s="240">
        <v>1</v>
      </c>
      <c r="J435" s="240">
        <v>50</v>
      </c>
      <c r="K435" s="240">
        <v>0</v>
      </c>
      <c r="L435" s="240">
        <v>11</v>
      </c>
      <c r="M435" s="240">
        <v>1333</v>
      </c>
      <c r="N435" s="240">
        <v>888</v>
      </c>
    </row>
    <row r="436" spans="1:14" ht="15">
      <c r="A436" s="239" t="s">
        <v>26</v>
      </c>
      <c r="B436" s="239" t="s">
        <v>1110</v>
      </c>
      <c r="C436" s="240">
        <v>14</v>
      </c>
      <c r="D436" s="240">
        <v>747</v>
      </c>
      <c r="E436" s="240">
        <v>358</v>
      </c>
      <c r="F436" s="240">
        <v>5</v>
      </c>
      <c r="G436" s="240">
        <v>289</v>
      </c>
      <c r="H436" s="240">
        <v>172</v>
      </c>
      <c r="I436" s="240">
        <v>1</v>
      </c>
      <c r="J436" s="240">
        <v>100</v>
      </c>
      <c r="K436" s="240">
        <v>0</v>
      </c>
      <c r="L436" s="240">
        <v>20</v>
      </c>
      <c r="M436" s="240">
        <v>1136</v>
      </c>
      <c r="N436" s="240">
        <v>530</v>
      </c>
    </row>
    <row r="437" spans="1:14" ht="15">
      <c r="A437" s="239" t="s">
        <v>26</v>
      </c>
      <c r="B437" s="239" t="s">
        <v>1111</v>
      </c>
      <c r="C437" s="240">
        <v>27</v>
      </c>
      <c r="D437" s="240">
        <v>2394</v>
      </c>
      <c r="E437" s="240">
        <v>1921</v>
      </c>
      <c r="F437" s="240">
        <v>17</v>
      </c>
      <c r="G437" s="240">
        <v>1219</v>
      </c>
      <c r="H437" s="240">
        <v>782</v>
      </c>
      <c r="I437" s="240">
        <v>1</v>
      </c>
      <c r="J437" s="240">
        <v>40</v>
      </c>
      <c r="K437" s="240">
        <v>0</v>
      </c>
      <c r="L437" s="240">
        <v>45</v>
      </c>
      <c r="M437" s="240">
        <v>3653</v>
      </c>
      <c r="N437" s="240">
        <v>2703</v>
      </c>
    </row>
    <row r="438" spans="1:14" ht="15">
      <c r="A438" s="239" t="s">
        <v>26</v>
      </c>
      <c r="B438" s="239" t="s">
        <v>1112</v>
      </c>
      <c r="C438" s="240">
        <v>4</v>
      </c>
      <c r="D438" s="240">
        <v>316</v>
      </c>
      <c r="E438" s="240">
        <v>159</v>
      </c>
      <c r="F438" s="240">
        <v>2</v>
      </c>
      <c r="G438" s="240">
        <v>60</v>
      </c>
      <c r="H438" s="240">
        <v>40</v>
      </c>
      <c r="I438" s="240">
        <v>0</v>
      </c>
      <c r="J438" s="240">
        <v>0</v>
      </c>
      <c r="K438" s="240">
        <v>0</v>
      </c>
      <c r="L438" s="240">
        <v>6</v>
      </c>
      <c r="M438" s="240">
        <v>376</v>
      </c>
      <c r="N438" s="240">
        <v>199</v>
      </c>
    </row>
    <row r="439" spans="1:14" ht="15">
      <c r="A439" s="239" t="s">
        <v>26</v>
      </c>
      <c r="B439" s="239" t="s">
        <v>1113</v>
      </c>
      <c r="C439" s="240">
        <v>10</v>
      </c>
      <c r="D439" s="240">
        <v>1218</v>
      </c>
      <c r="E439" s="240">
        <v>672</v>
      </c>
      <c r="F439" s="240">
        <v>7</v>
      </c>
      <c r="G439" s="240">
        <v>585</v>
      </c>
      <c r="H439" s="240">
        <v>254</v>
      </c>
      <c r="I439" s="240">
        <v>0</v>
      </c>
      <c r="J439" s="240">
        <v>0</v>
      </c>
      <c r="K439" s="240">
        <v>0</v>
      </c>
      <c r="L439" s="240">
        <v>17</v>
      </c>
      <c r="M439" s="240">
        <v>1803</v>
      </c>
      <c r="N439" s="240">
        <v>926</v>
      </c>
    </row>
    <row r="440" spans="1:14" ht="15">
      <c r="A440" s="239" t="s">
        <v>26</v>
      </c>
      <c r="B440" s="239" t="s">
        <v>1114</v>
      </c>
      <c r="C440" s="240">
        <v>14</v>
      </c>
      <c r="D440" s="240">
        <v>1439</v>
      </c>
      <c r="E440" s="240">
        <v>384</v>
      </c>
      <c r="F440" s="240">
        <v>15</v>
      </c>
      <c r="G440" s="240">
        <v>1325</v>
      </c>
      <c r="H440" s="240">
        <v>354</v>
      </c>
      <c r="I440" s="240">
        <v>2</v>
      </c>
      <c r="J440" s="240">
        <v>60</v>
      </c>
      <c r="K440" s="240">
        <v>54</v>
      </c>
      <c r="L440" s="240">
        <v>31</v>
      </c>
      <c r="M440" s="240">
        <v>2824</v>
      </c>
      <c r="N440" s="240">
        <v>792</v>
      </c>
    </row>
    <row r="441" spans="1:14" ht="15">
      <c r="A441" s="239" t="s">
        <v>26</v>
      </c>
      <c r="B441" s="239" t="s">
        <v>1115</v>
      </c>
      <c r="C441" s="240">
        <v>1</v>
      </c>
      <c r="D441" s="240">
        <v>100</v>
      </c>
      <c r="E441" s="240">
        <v>51</v>
      </c>
      <c r="F441" s="240">
        <v>2</v>
      </c>
      <c r="G441" s="240">
        <v>112</v>
      </c>
      <c r="H441" s="240">
        <v>0</v>
      </c>
      <c r="I441" s="240">
        <v>0</v>
      </c>
      <c r="J441" s="240">
        <v>0</v>
      </c>
      <c r="K441" s="240">
        <v>0</v>
      </c>
      <c r="L441" s="240">
        <v>3</v>
      </c>
      <c r="M441" s="240">
        <v>212</v>
      </c>
      <c r="N441" s="240">
        <v>51</v>
      </c>
    </row>
    <row r="442" spans="1:14" ht="15">
      <c r="A442" s="239" t="s">
        <v>26</v>
      </c>
      <c r="B442" s="239" t="s">
        <v>1116</v>
      </c>
      <c r="C442" s="240">
        <v>3</v>
      </c>
      <c r="D442" s="240">
        <v>140</v>
      </c>
      <c r="E442" s="240">
        <v>31</v>
      </c>
      <c r="F442" s="240">
        <v>4</v>
      </c>
      <c r="G442" s="240">
        <v>380</v>
      </c>
      <c r="H442" s="240">
        <v>36</v>
      </c>
      <c r="I442" s="240">
        <v>0</v>
      </c>
      <c r="J442" s="240">
        <v>0</v>
      </c>
      <c r="K442" s="240">
        <v>0</v>
      </c>
      <c r="L442" s="240">
        <v>7</v>
      </c>
      <c r="M442" s="240">
        <v>520</v>
      </c>
      <c r="N442" s="240">
        <v>67</v>
      </c>
    </row>
    <row r="443" spans="1:14" ht="15">
      <c r="A443" s="239" t="s">
        <v>26</v>
      </c>
      <c r="B443" s="239" t="s">
        <v>1117</v>
      </c>
      <c r="C443" s="240">
        <v>13</v>
      </c>
      <c r="D443" s="240">
        <v>967</v>
      </c>
      <c r="E443" s="240">
        <v>304</v>
      </c>
      <c r="F443" s="240">
        <v>26</v>
      </c>
      <c r="G443" s="240">
        <v>2740</v>
      </c>
      <c r="H443" s="240">
        <v>1459</v>
      </c>
      <c r="I443" s="240">
        <v>1</v>
      </c>
      <c r="J443" s="240">
        <v>110</v>
      </c>
      <c r="K443" s="240">
        <v>110</v>
      </c>
      <c r="L443" s="240">
        <v>40</v>
      </c>
      <c r="M443" s="240">
        <v>3817</v>
      </c>
      <c r="N443" s="240">
        <v>1873</v>
      </c>
    </row>
    <row r="444" spans="1:14" ht="15">
      <c r="A444" s="239" t="s">
        <v>26</v>
      </c>
      <c r="B444" s="239" t="s">
        <v>1118</v>
      </c>
      <c r="C444" s="240">
        <v>6</v>
      </c>
      <c r="D444" s="240">
        <v>412</v>
      </c>
      <c r="E444" s="240">
        <v>135</v>
      </c>
      <c r="F444" s="240">
        <v>12</v>
      </c>
      <c r="G444" s="240">
        <v>1308</v>
      </c>
      <c r="H444" s="240">
        <v>603</v>
      </c>
      <c r="I444" s="240">
        <v>0</v>
      </c>
      <c r="J444" s="240">
        <v>0</v>
      </c>
      <c r="K444" s="240">
        <v>0</v>
      </c>
      <c r="L444" s="240">
        <v>18</v>
      </c>
      <c r="M444" s="240">
        <v>1720</v>
      </c>
      <c r="N444" s="240">
        <v>738</v>
      </c>
    </row>
    <row r="445" spans="1:14" ht="15">
      <c r="A445" s="239" t="s">
        <v>26</v>
      </c>
      <c r="B445" s="239" t="s">
        <v>1119</v>
      </c>
      <c r="C445" s="240">
        <v>148</v>
      </c>
      <c r="D445" s="240">
        <v>25627</v>
      </c>
      <c r="E445" s="240">
        <v>19930</v>
      </c>
      <c r="F445" s="240">
        <v>133</v>
      </c>
      <c r="G445" s="240">
        <v>19937</v>
      </c>
      <c r="H445" s="240">
        <v>14665</v>
      </c>
      <c r="I445" s="240">
        <v>5</v>
      </c>
      <c r="J445" s="240">
        <v>1096</v>
      </c>
      <c r="K445" s="240">
        <v>457</v>
      </c>
      <c r="L445" s="240">
        <v>286</v>
      </c>
      <c r="M445" s="240">
        <v>46660</v>
      </c>
      <c r="N445" s="240">
        <v>35052</v>
      </c>
    </row>
    <row r="446" spans="1:14" ht="15">
      <c r="A446" s="239" t="s">
        <v>26</v>
      </c>
      <c r="B446" s="239" t="s">
        <v>1120</v>
      </c>
      <c r="C446" s="240">
        <v>2</v>
      </c>
      <c r="D446" s="240">
        <v>78</v>
      </c>
      <c r="E446" s="240">
        <v>25</v>
      </c>
      <c r="F446" s="240">
        <v>3</v>
      </c>
      <c r="G446" s="240">
        <v>180</v>
      </c>
      <c r="H446" s="240">
        <v>25</v>
      </c>
      <c r="I446" s="240">
        <v>0</v>
      </c>
      <c r="J446" s="240">
        <v>0</v>
      </c>
      <c r="K446" s="240">
        <v>0</v>
      </c>
      <c r="L446" s="240">
        <v>5</v>
      </c>
      <c r="M446" s="240">
        <v>258</v>
      </c>
      <c r="N446" s="240">
        <v>50</v>
      </c>
    </row>
    <row r="447" spans="1:14" ht="15">
      <c r="A447" s="239" t="s">
        <v>26</v>
      </c>
      <c r="B447" s="239" t="s">
        <v>1121</v>
      </c>
      <c r="C447" s="240">
        <v>3</v>
      </c>
      <c r="D447" s="240">
        <v>228</v>
      </c>
      <c r="E447" s="240">
        <v>0</v>
      </c>
      <c r="F447" s="240">
        <v>1</v>
      </c>
      <c r="G447" s="240">
        <v>50</v>
      </c>
      <c r="H447" s="240">
        <v>0</v>
      </c>
      <c r="I447" s="240">
        <v>1</v>
      </c>
      <c r="J447" s="240">
        <v>80</v>
      </c>
      <c r="K447" s="240">
        <v>80</v>
      </c>
      <c r="L447" s="240">
        <v>5</v>
      </c>
      <c r="M447" s="240">
        <v>358</v>
      </c>
      <c r="N447" s="240">
        <v>80</v>
      </c>
    </row>
    <row r="448" spans="1:14" ht="15">
      <c r="A448" s="239" t="s">
        <v>26</v>
      </c>
      <c r="B448" s="239" t="s">
        <v>1122</v>
      </c>
      <c r="C448" s="240">
        <v>2</v>
      </c>
      <c r="D448" s="240">
        <v>268</v>
      </c>
      <c r="E448" s="240">
        <v>230</v>
      </c>
      <c r="F448" s="240">
        <v>1</v>
      </c>
      <c r="G448" s="240">
        <v>150</v>
      </c>
      <c r="H448" s="240">
        <v>82</v>
      </c>
      <c r="I448" s="240">
        <v>0</v>
      </c>
      <c r="J448" s="240">
        <v>0</v>
      </c>
      <c r="K448" s="240">
        <v>0</v>
      </c>
      <c r="L448" s="240">
        <v>3</v>
      </c>
      <c r="M448" s="240">
        <v>418</v>
      </c>
      <c r="N448" s="240">
        <v>312</v>
      </c>
    </row>
    <row r="449" spans="1:14" ht="15">
      <c r="A449" s="239" t="s">
        <v>26</v>
      </c>
      <c r="B449" s="239" t="s">
        <v>1123</v>
      </c>
      <c r="C449" s="240">
        <v>53</v>
      </c>
      <c r="D449" s="240">
        <v>8846</v>
      </c>
      <c r="E449" s="240">
        <v>7309</v>
      </c>
      <c r="F449" s="240">
        <v>45</v>
      </c>
      <c r="G449" s="240">
        <v>5554</v>
      </c>
      <c r="H449" s="240">
        <v>3174</v>
      </c>
      <c r="I449" s="240">
        <v>0</v>
      </c>
      <c r="J449" s="240">
        <v>0</v>
      </c>
      <c r="K449" s="240">
        <v>0</v>
      </c>
      <c r="L449" s="240">
        <v>98</v>
      </c>
      <c r="M449" s="240">
        <v>14400</v>
      </c>
      <c r="N449" s="240">
        <v>10483</v>
      </c>
    </row>
    <row r="450" spans="1:14" ht="15">
      <c r="A450" s="239" t="s">
        <v>26</v>
      </c>
      <c r="B450" s="239" t="s">
        <v>1124</v>
      </c>
      <c r="C450" s="240">
        <v>38</v>
      </c>
      <c r="D450" s="240">
        <v>4605</v>
      </c>
      <c r="E450" s="240">
        <v>3536</v>
      </c>
      <c r="F450" s="240">
        <v>33</v>
      </c>
      <c r="G450" s="240">
        <v>2970</v>
      </c>
      <c r="H450" s="240">
        <v>2142</v>
      </c>
      <c r="I450" s="240">
        <v>0</v>
      </c>
      <c r="J450" s="240">
        <v>0</v>
      </c>
      <c r="K450" s="240">
        <v>0</v>
      </c>
      <c r="L450" s="240">
        <v>71</v>
      </c>
      <c r="M450" s="240">
        <v>7575</v>
      </c>
      <c r="N450" s="240">
        <v>5678</v>
      </c>
    </row>
    <row r="451" spans="1:14" ht="15">
      <c r="A451" s="239" t="s">
        <v>26</v>
      </c>
      <c r="B451" s="239" t="s">
        <v>1125</v>
      </c>
      <c r="C451" s="240">
        <v>3</v>
      </c>
      <c r="D451" s="240">
        <v>150</v>
      </c>
      <c r="E451" s="240">
        <v>0</v>
      </c>
      <c r="F451" s="240">
        <v>4</v>
      </c>
      <c r="G451" s="240">
        <v>210</v>
      </c>
      <c r="H451" s="240">
        <v>30</v>
      </c>
      <c r="I451" s="240">
        <v>0</v>
      </c>
      <c r="J451" s="240">
        <v>0</v>
      </c>
      <c r="K451" s="240">
        <v>0</v>
      </c>
      <c r="L451" s="240">
        <v>7</v>
      </c>
      <c r="M451" s="240">
        <v>360</v>
      </c>
      <c r="N451" s="240">
        <v>30</v>
      </c>
    </row>
    <row r="452" spans="1:14" ht="15">
      <c r="A452" s="239" t="s">
        <v>26</v>
      </c>
      <c r="B452" s="239" t="s">
        <v>1126</v>
      </c>
      <c r="C452" s="240">
        <v>21</v>
      </c>
      <c r="D452" s="240">
        <v>1566</v>
      </c>
      <c r="E452" s="240">
        <v>1325</v>
      </c>
      <c r="F452" s="240">
        <v>17</v>
      </c>
      <c r="G452" s="240">
        <v>1749</v>
      </c>
      <c r="H452" s="240">
        <v>976</v>
      </c>
      <c r="I452" s="240">
        <v>0</v>
      </c>
      <c r="J452" s="240">
        <v>0</v>
      </c>
      <c r="K452" s="240">
        <v>0</v>
      </c>
      <c r="L452" s="240">
        <v>38</v>
      </c>
      <c r="M452" s="240">
        <v>3315</v>
      </c>
      <c r="N452" s="240">
        <v>2301</v>
      </c>
    </row>
    <row r="453" spans="1:14" ht="15">
      <c r="A453" s="239" t="s">
        <v>26</v>
      </c>
      <c r="B453" s="239" t="s">
        <v>1127</v>
      </c>
      <c r="C453" s="240">
        <v>5</v>
      </c>
      <c r="D453" s="240">
        <v>181</v>
      </c>
      <c r="E453" s="240">
        <v>52</v>
      </c>
      <c r="F453" s="240">
        <v>7</v>
      </c>
      <c r="G453" s="240">
        <v>470</v>
      </c>
      <c r="H453" s="240">
        <v>227</v>
      </c>
      <c r="I453" s="240">
        <v>0</v>
      </c>
      <c r="J453" s="240">
        <v>0</v>
      </c>
      <c r="K453" s="240">
        <v>0</v>
      </c>
      <c r="L453" s="240">
        <v>12</v>
      </c>
      <c r="M453" s="240">
        <v>651</v>
      </c>
      <c r="N453" s="240">
        <v>279</v>
      </c>
    </row>
    <row r="454" spans="1:14" ht="15">
      <c r="A454" s="239" t="s">
        <v>26</v>
      </c>
      <c r="B454" s="239" t="s">
        <v>1128</v>
      </c>
      <c r="C454" s="240">
        <v>2</v>
      </c>
      <c r="D454" s="240">
        <v>64</v>
      </c>
      <c r="E454" s="240">
        <v>44</v>
      </c>
      <c r="F454" s="240">
        <v>3</v>
      </c>
      <c r="G454" s="240">
        <v>170</v>
      </c>
      <c r="H454" s="240">
        <v>100</v>
      </c>
      <c r="I454" s="240">
        <v>0</v>
      </c>
      <c r="J454" s="240">
        <v>0</v>
      </c>
      <c r="K454" s="240">
        <v>0</v>
      </c>
      <c r="L454" s="240">
        <v>5</v>
      </c>
      <c r="M454" s="240">
        <v>234</v>
      </c>
      <c r="N454" s="240">
        <v>144</v>
      </c>
    </row>
    <row r="455" spans="1:14" ht="15">
      <c r="A455" s="239" t="s">
        <v>26</v>
      </c>
      <c r="B455" s="239" t="s">
        <v>1129</v>
      </c>
      <c r="C455" s="240">
        <v>1</v>
      </c>
      <c r="D455" s="240">
        <v>104</v>
      </c>
      <c r="E455" s="240">
        <v>0</v>
      </c>
      <c r="F455" s="240">
        <v>3</v>
      </c>
      <c r="G455" s="240">
        <v>393</v>
      </c>
      <c r="H455" s="240">
        <v>87</v>
      </c>
      <c r="I455" s="240">
        <v>0</v>
      </c>
      <c r="J455" s="240">
        <v>0</v>
      </c>
      <c r="K455" s="240">
        <v>0</v>
      </c>
      <c r="L455" s="240">
        <v>4</v>
      </c>
      <c r="M455" s="240">
        <v>497</v>
      </c>
      <c r="N455" s="240">
        <v>87</v>
      </c>
    </row>
    <row r="456" spans="1:14" ht="15">
      <c r="A456" s="239" t="s">
        <v>26</v>
      </c>
      <c r="B456" s="239" t="s">
        <v>1130</v>
      </c>
      <c r="C456" s="240">
        <v>11</v>
      </c>
      <c r="D456" s="240">
        <v>1371</v>
      </c>
      <c r="E456" s="240">
        <v>465</v>
      </c>
      <c r="F456" s="240">
        <v>10</v>
      </c>
      <c r="G456" s="240">
        <v>611</v>
      </c>
      <c r="H456" s="240">
        <v>216</v>
      </c>
      <c r="I456" s="240">
        <v>0</v>
      </c>
      <c r="J456" s="240">
        <v>0</v>
      </c>
      <c r="K456" s="240">
        <v>0</v>
      </c>
      <c r="L456" s="240">
        <v>21</v>
      </c>
      <c r="M456" s="240">
        <v>1982</v>
      </c>
      <c r="N456" s="240">
        <v>681</v>
      </c>
    </row>
    <row r="457" spans="1:14" ht="30">
      <c r="A457" s="239" t="s">
        <v>26</v>
      </c>
      <c r="B457" s="239" t="s">
        <v>1131</v>
      </c>
      <c r="C457" s="240">
        <v>1</v>
      </c>
      <c r="D457" s="240">
        <v>24</v>
      </c>
      <c r="E457" s="240">
        <v>0</v>
      </c>
      <c r="F457" s="240">
        <v>4</v>
      </c>
      <c r="G457" s="240">
        <v>524</v>
      </c>
      <c r="H457" s="240">
        <v>143</v>
      </c>
      <c r="I457" s="240">
        <v>1</v>
      </c>
      <c r="J457" s="240">
        <v>50</v>
      </c>
      <c r="K457" s="240">
        <v>0</v>
      </c>
      <c r="L457" s="240">
        <v>6</v>
      </c>
      <c r="M457" s="240">
        <v>598</v>
      </c>
      <c r="N457" s="240">
        <v>143</v>
      </c>
    </row>
    <row r="458" spans="1:14" ht="15">
      <c r="A458" s="239" t="s">
        <v>26</v>
      </c>
      <c r="B458" s="239" t="s">
        <v>1132</v>
      </c>
      <c r="C458" s="240">
        <v>19</v>
      </c>
      <c r="D458" s="240">
        <v>1539</v>
      </c>
      <c r="E458" s="240">
        <v>993</v>
      </c>
      <c r="F458" s="240">
        <v>26</v>
      </c>
      <c r="G458" s="240">
        <v>2458</v>
      </c>
      <c r="H458" s="240">
        <v>1897</v>
      </c>
      <c r="I458" s="240">
        <v>0</v>
      </c>
      <c r="J458" s="240">
        <v>0</v>
      </c>
      <c r="K458" s="240">
        <v>0</v>
      </c>
      <c r="L458" s="240">
        <v>45</v>
      </c>
      <c r="M458" s="240">
        <v>3997</v>
      </c>
      <c r="N458" s="240">
        <v>2890</v>
      </c>
    </row>
    <row r="459" spans="1:14" ht="15">
      <c r="A459" s="239" t="s">
        <v>26</v>
      </c>
      <c r="B459" s="239" t="s">
        <v>1133</v>
      </c>
      <c r="C459" s="240">
        <v>8</v>
      </c>
      <c r="D459" s="240">
        <v>507</v>
      </c>
      <c r="E459" s="240">
        <v>179</v>
      </c>
      <c r="F459" s="240">
        <v>6</v>
      </c>
      <c r="G459" s="240">
        <v>402</v>
      </c>
      <c r="H459" s="240">
        <v>179</v>
      </c>
      <c r="I459" s="240">
        <v>0</v>
      </c>
      <c r="J459" s="240">
        <v>0</v>
      </c>
      <c r="K459" s="240">
        <v>0</v>
      </c>
      <c r="L459" s="240">
        <v>14</v>
      </c>
      <c r="M459" s="240">
        <v>909</v>
      </c>
      <c r="N459" s="240">
        <v>358</v>
      </c>
    </row>
    <row r="460" spans="1:14" ht="15">
      <c r="A460" s="239" t="s">
        <v>26</v>
      </c>
      <c r="B460" s="239" t="s">
        <v>1134</v>
      </c>
      <c r="C460" s="240">
        <v>3</v>
      </c>
      <c r="D460" s="240">
        <v>590</v>
      </c>
      <c r="E460" s="240">
        <v>348</v>
      </c>
      <c r="F460" s="240">
        <v>29</v>
      </c>
      <c r="G460" s="240">
        <v>7697</v>
      </c>
      <c r="H460" s="240">
        <v>7486</v>
      </c>
      <c r="I460" s="240">
        <v>0</v>
      </c>
      <c r="J460" s="240">
        <v>0</v>
      </c>
      <c r="K460" s="240">
        <v>0</v>
      </c>
      <c r="L460" s="240">
        <v>32</v>
      </c>
      <c r="M460" s="240">
        <v>8287</v>
      </c>
      <c r="N460" s="240">
        <v>7834</v>
      </c>
    </row>
    <row r="461" spans="1:14" ht="15">
      <c r="A461" s="239" t="s">
        <v>26</v>
      </c>
      <c r="B461" s="239" t="s">
        <v>1135</v>
      </c>
      <c r="C461" s="240">
        <v>51</v>
      </c>
      <c r="D461" s="240">
        <v>5672</v>
      </c>
      <c r="E461" s="240">
        <v>3533</v>
      </c>
      <c r="F461" s="240">
        <v>53</v>
      </c>
      <c r="G461" s="240">
        <v>4197</v>
      </c>
      <c r="H461" s="240">
        <v>2851</v>
      </c>
      <c r="I461" s="240">
        <v>5</v>
      </c>
      <c r="J461" s="240">
        <v>398</v>
      </c>
      <c r="K461" s="240">
        <v>519</v>
      </c>
      <c r="L461" s="240">
        <v>109</v>
      </c>
      <c r="M461" s="240">
        <v>10267</v>
      </c>
      <c r="N461" s="240">
        <v>6903</v>
      </c>
    </row>
    <row r="462" spans="1:14" ht="15">
      <c r="A462" s="239" t="s">
        <v>27</v>
      </c>
      <c r="B462" s="239" t="s">
        <v>1136</v>
      </c>
      <c r="C462" s="240">
        <v>13</v>
      </c>
      <c r="D462" s="240">
        <v>3026</v>
      </c>
      <c r="E462" s="240">
        <v>2486</v>
      </c>
      <c r="F462" s="240">
        <v>19</v>
      </c>
      <c r="G462" s="240">
        <v>2409</v>
      </c>
      <c r="H462" s="240">
        <v>2155</v>
      </c>
      <c r="I462" s="240">
        <v>0</v>
      </c>
      <c r="J462" s="240">
        <v>0</v>
      </c>
      <c r="K462" s="240">
        <v>0</v>
      </c>
      <c r="L462" s="240">
        <v>32</v>
      </c>
      <c r="M462" s="240">
        <v>5435</v>
      </c>
      <c r="N462" s="240">
        <v>4641</v>
      </c>
    </row>
    <row r="463" spans="1:14" ht="15">
      <c r="A463" s="239" t="s">
        <v>27</v>
      </c>
      <c r="B463" s="239" t="s">
        <v>1137</v>
      </c>
      <c r="C463" s="240">
        <v>14</v>
      </c>
      <c r="D463" s="240">
        <v>610</v>
      </c>
      <c r="E463" s="240">
        <v>418</v>
      </c>
      <c r="F463" s="240">
        <v>7</v>
      </c>
      <c r="G463" s="240">
        <v>417</v>
      </c>
      <c r="H463" s="240">
        <v>286</v>
      </c>
      <c r="I463" s="240">
        <v>0</v>
      </c>
      <c r="J463" s="240">
        <v>0</v>
      </c>
      <c r="K463" s="240">
        <v>0</v>
      </c>
      <c r="L463" s="240">
        <v>21</v>
      </c>
      <c r="M463" s="240">
        <v>1027</v>
      </c>
      <c r="N463" s="240">
        <v>704</v>
      </c>
    </row>
    <row r="464" spans="1:14" ht="15">
      <c r="A464" s="239" t="s">
        <v>28</v>
      </c>
      <c r="B464" s="239" t="s">
        <v>1138</v>
      </c>
      <c r="C464" s="240">
        <v>19</v>
      </c>
      <c r="D464" s="240">
        <v>2550</v>
      </c>
      <c r="E464" s="240">
        <v>1161</v>
      </c>
      <c r="F464" s="240">
        <v>21</v>
      </c>
      <c r="G464" s="240">
        <v>2448</v>
      </c>
      <c r="H464" s="240">
        <v>1312</v>
      </c>
      <c r="I464" s="240">
        <v>0</v>
      </c>
      <c r="J464" s="240">
        <v>0</v>
      </c>
      <c r="K464" s="240">
        <v>0</v>
      </c>
      <c r="L464" s="240">
        <v>40</v>
      </c>
      <c r="M464" s="240">
        <v>4998</v>
      </c>
      <c r="N464" s="240">
        <v>2473</v>
      </c>
    </row>
    <row r="465" spans="1:14" ht="15">
      <c r="A465" s="239" t="s">
        <v>28</v>
      </c>
      <c r="B465" s="239" t="s">
        <v>1139</v>
      </c>
      <c r="C465" s="240">
        <v>186</v>
      </c>
      <c r="D465" s="240">
        <v>33345</v>
      </c>
      <c r="E465" s="240">
        <v>23150</v>
      </c>
      <c r="F465" s="240">
        <v>188</v>
      </c>
      <c r="G465" s="240">
        <v>26203</v>
      </c>
      <c r="H465" s="240">
        <v>17640</v>
      </c>
      <c r="I465" s="240">
        <v>21</v>
      </c>
      <c r="J465" s="240">
        <v>2531</v>
      </c>
      <c r="K465" s="240">
        <v>1933</v>
      </c>
      <c r="L465" s="240">
        <v>395</v>
      </c>
      <c r="M465" s="240">
        <v>62079</v>
      </c>
      <c r="N465" s="240">
        <v>42723</v>
      </c>
    </row>
    <row r="466" spans="1:14" ht="15">
      <c r="A466" s="239" t="s">
        <v>28</v>
      </c>
      <c r="B466" s="239" t="s">
        <v>1140</v>
      </c>
      <c r="C466" s="240">
        <v>297</v>
      </c>
      <c r="D466" s="240">
        <v>76478</v>
      </c>
      <c r="E466" s="240">
        <v>57551</v>
      </c>
      <c r="F466" s="240">
        <v>305</v>
      </c>
      <c r="G466" s="240">
        <v>72932</v>
      </c>
      <c r="H466" s="240">
        <v>50266</v>
      </c>
      <c r="I466" s="240">
        <v>7</v>
      </c>
      <c r="J466" s="240">
        <v>2047</v>
      </c>
      <c r="K466" s="240">
        <v>1941</v>
      </c>
      <c r="L466" s="240">
        <v>609</v>
      </c>
      <c r="M466" s="240">
        <v>151457</v>
      </c>
      <c r="N466" s="240">
        <v>109758</v>
      </c>
    </row>
    <row r="467" spans="1:14" ht="15">
      <c r="A467" s="239" t="s">
        <v>28</v>
      </c>
      <c r="B467" s="239" t="s">
        <v>1141</v>
      </c>
      <c r="C467" s="240">
        <v>51</v>
      </c>
      <c r="D467" s="240">
        <v>12930</v>
      </c>
      <c r="E467" s="240">
        <v>8085</v>
      </c>
      <c r="F467" s="240">
        <v>47</v>
      </c>
      <c r="G467" s="240">
        <v>10610</v>
      </c>
      <c r="H467" s="240">
        <v>7484</v>
      </c>
      <c r="I467" s="240">
        <v>1</v>
      </c>
      <c r="J467" s="240">
        <v>50</v>
      </c>
      <c r="K467" s="240">
        <v>0</v>
      </c>
      <c r="L467" s="240">
        <v>99</v>
      </c>
      <c r="M467" s="240">
        <v>23590</v>
      </c>
      <c r="N467" s="240">
        <v>15569</v>
      </c>
    </row>
    <row r="468" spans="1:14" ht="15">
      <c r="A468" s="239" t="s">
        <v>28</v>
      </c>
      <c r="B468" s="239" t="s">
        <v>1142</v>
      </c>
      <c r="C468" s="240">
        <v>20</v>
      </c>
      <c r="D468" s="240">
        <v>4697</v>
      </c>
      <c r="E468" s="240">
        <v>2255</v>
      </c>
      <c r="F468" s="240">
        <v>29</v>
      </c>
      <c r="G468" s="240">
        <v>5460</v>
      </c>
      <c r="H468" s="240">
        <v>2545</v>
      </c>
      <c r="I468" s="240">
        <v>1</v>
      </c>
      <c r="J468" s="240">
        <v>100</v>
      </c>
      <c r="K468" s="240">
        <v>20</v>
      </c>
      <c r="L468" s="240">
        <v>50</v>
      </c>
      <c r="M468" s="240">
        <v>10257</v>
      </c>
      <c r="N468" s="240">
        <v>4820</v>
      </c>
    </row>
    <row r="469" spans="1:14" ht="15">
      <c r="A469" s="239" t="s">
        <v>28</v>
      </c>
      <c r="B469" s="239" t="s">
        <v>1143</v>
      </c>
      <c r="C469" s="240">
        <v>44</v>
      </c>
      <c r="D469" s="240">
        <v>8068</v>
      </c>
      <c r="E469" s="240">
        <v>5543</v>
      </c>
      <c r="F469" s="240">
        <v>62</v>
      </c>
      <c r="G469" s="240">
        <v>11168</v>
      </c>
      <c r="H469" s="240">
        <v>7504</v>
      </c>
      <c r="I469" s="240">
        <v>1</v>
      </c>
      <c r="J469" s="240">
        <v>25</v>
      </c>
      <c r="K469" s="240">
        <v>28</v>
      </c>
      <c r="L469" s="240">
        <v>107</v>
      </c>
      <c r="M469" s="240">
        <v>19261</v>
      </c>
      <c r="N469" s="240">
        <v>13075</v>
      </c>
    </row>
    <row r="470" spans="1:14" ht="15">
      <c r="A470" s="239" t="s">
        <v>28</v>
      </c>
      <c r="B470" s="239" t="s">
        <v>1144</v>
      </c>
      <c r="C470" s="240">
        <v>83</v>
      </c>
      <c r="D470" s="240">
        <v>17542</v>
      </c>
      <c r="E470" s="240">
        <v>12782</v>
      </c>
      <c r="F470" s="240">
        <v>101</v>
      </c>
      <c r="G470" s="240">
        <v>20387</v>
      </c>
      <c r="H470" s="240">
        <v>11430</v>
      </c>
      <c r="I470" s="240">
        <v>1</v>
      </c>
      <c r="J470" s="240">
        <v>150</v>
      </c>
      <c r="K470" s="240">
        <v>35</v>
      </c>
      <c r="L470" s="240">
        <v>185</v>
      </c>
      <c r="M470" s="240">
        <v>38079</v>
      </c>
      <c r="N470" s="240">
        <v>24247</v>
      </c>
    </row>
    <row r="471" spans="1:14" ht="15">
      <c r="A471" s="239" t="s">
        <v>28</v>
      </c>
      <c r="B471" s="239" t="s">
        <v>1145</v>
      </c>
      <c r="C471" s="240">
        <v>222</v>
      </c>
      <c r="D471" s="240">
        <v>67808</v>
      </c>
      <c r="E471" s="240">
        <v>50473</v>
      </c>
      <c r="F471" s="240">
        <v>186</v>
      </c>
      <c r="G471" s="240">
        <v>42387</v>
      </c>
      <c r="H471" s="240">
        <v>26827</v>
      </c>
      <c r="I471" s="240">
        <v>7</v>
      </c>
      <c r="J471" s="240">
        <v>740</v>
      </c>
      <c r="K471" s="240">
        <v>230</v>
      </c>
      <c r="L471" s="240">
        <v>415</v>
      </c>
      <c r="M471" s="240">
        <v>110935</v>
      </c>
      <c r="N471" s="240">
        <v>77530</v>
      </c>
    </row>
    <row r="472" spans="1:14" ht="15">
      <c r="A472" s="239" t="s">
        <v>28</v>
      </c>
      <c r="B472" s="239" t="s">
        <v>1146</v>
      </c>
      <c r="C472" s="240">
        <v>99</v>
      </c>
      <c r="D472" s="240">
        <v>16849</v>
      </c>
      <c r="E472" s="240">
        <v>10066</v>
      </c>
      <c r="F472" s="240">
        <v>114</v>
      </c>
      <c r="G472" s="240">
        <v>18934</v>
      </c>
      <c r="H472" s="240">
        <v>9130</v>
      </c>
      <c r="I472" s="240">
        <v>1</v>
      </c>
      <c r="J472" s="240">
        <v>20</v>
      </c>
      <c r="K472" s="240">
        <v>10</v>
      </c>
      <c r="L472" s="240">
        <v>214</v>
      </c>
      <c r="M472" s="240">
        <v>35803</v>
      </c>
      <c r="N472" s="240">
        <v>19206</v>
      </c>
    </row>
    <row r="473" spans="1:14" ht="15">
      <c r="A473" s="239" t="s">
        <v>28</v>
      </c>
      <c r="B473" s="239" t="s">
        <v>1147</v>
      </c>
      <c r="C473" s="240">
        <v>19</v>
      </c>
      <c r="D473" s="240">
        <v>2614</v>
      </c>
      <c r="E473" s="240">
        <v>1455</v>
      </c>
      <c r="F473" s="240">
        <v>22</v>
      </c>
      <c r="G473" s="240">
        <v>2594</v>
      </c>
      <c r="H473" s="240">
        <v>1541</v>
      </c>
      <c r="I473" s="240">
        <v>0</v>
      </c>
      <c r="J473" s="240">
        <v>0</v>
      </c>
      <c r="K473" s="240">
        <v>0</v>
      </c>
      <c r="L473" s="240">
        <v>41</v>
      </c>
      <c r="M473" s="240">
        <v>5208</v>
      </c>
      <c r="N473" s="240">
        <v>2996</v>
      </c>
    </row>
    <row r="474" spans="1:14" ht="15">
      <c r="A474" s="239" t="s">
        <v>28</v>
      </c>
      <c r="B474" s="239" t="s">
        <v>1148</v>
      </c>
      <c r="C474" s="240">
        <v>17</v>
      </c>
      <c r="D474" s="240">
        <v>5910</v>
      </c>
      <c r="E474" s="240">
        <v>3427</v>
      </c>
      <c r="F474" s="240">
        <v>20</v>
      </c>
      <c r="G474" s="240">
        <v>4009</v>
      </c>
      <c r="H474" s="240">
        <v>2108</v>
      </c>
      <c r="I474" s="240">
        <v>0</v>
      </c>
      <c r="J474" s="240">
        <v>0</v>
      </c>
      <c r="K474" s="240">
        <v>0</v>
      </c>
      <c r="L474" s="240">
        <v>37</v>
      </c>
      <c r="M474" s="240">
        <v>9919</v>
      </c>
      <c r="N474" s="240">
        <v>5535</v>
      </c>
    </row>
    <row r="475" spans="1:14" ht="15">
      <c r="A475" s="239" t="s">
        <v>28</v>
      </c>
      <c r="B475" s="239" t="s">
        <v>1149</v>
      </c>
      <c r="C475" s="240">
        <v>75</v>
      </c>
      <c r="D475" s="240">
        <v>13324</v>
      </c>
      <c r="E475" s="240">
        <v>9618</v>
      </c>
      <c r="F475" s="240">
        <v>127</v>
      </c>
      <c r="G475" s="240">
        <v>19870</v>
      </c>
      <c r="H475" s="240">
        <v>15732</v>
      </c>
      <c r="I475" s="240">
        <v>3</v>
      </c>
      <c r="J475" s="240">
        <v>577</v>
      </c>
      <c r="K475" s="240">
        <v>553</v>
      </c>
      <c r="L475" s="240">
        <v>205</v>
      </c>
      <c r="M475" s="240">
        <v>33771</v>
      </c>
      <c r="N475" s="240">
        <v>25903</v>
      </c>
    </row>
    <row r="476" spans="1:14" ht="15">
      <c r="A476" s="239" t="s">
        <v>28</v>
      </c>
      <c r="B476" s="239" t="s">
        <v>1150</v>
      </c>
      <c r="C476" s="240">
        <v>25</v>
      </c>
      <c r="D476" s="240">
        <v>3671</v>
      </c>
      <c r="E476" s="240">
        <v>2254</v>
      </c>
      <c r="F476" s="240">
        <v>34</v>
      </c>
      <c r="G476" s="240">
        <v>4256</v>
      </c>
      <c r="H476" s="240">
        <v>2375</v>
      </c>
      <c r="I476" s="240">
        <v>2</v>
      </c>
      <c r="J476" s="240">
        <v>150</v>
      </c>
      <c r="K476" s="240">
        <v>75</v>
      </c>
      <c r="L476" s="240">
        <v>61</v>
      </c>
      <c r="M476" s="240">
        <v>8077</v>
      </c>
      <c r="N476" s="240">
        <v>4704</v>
      </c>
    </row>
    <row r="477" spans="1:14" ht="15">
      <c r="A477" s="239" t="s">
        <v>28</v>
      </c>
      <c r="B477" s="239" t="s">
        <v>1151</v>
      </c>
      <c r="C477" s="240">
        <v>110</v>
      </c>
      <c r="D477" s="240">
        <v>39778</v>
      </c>
      <c r="E477" s="240">
        <v>18961</v>
      </c>
      <c r="F477" s="240">
        <v>133</v>
      </c>
      <c r="G477" s="240">
        <v>39510</v>
      </c>
      <c r="H477" s="240">
        <v>18402</v>
      </c>
      <c r="I477" s="240">
        <v>0</v>
      </c>
      <c r="J477" s="240">
        <v>0</v>
      </c>
      <c r="K477" s="240">
        <v>0</v>
      </c>
      <c r="L477" s="240">
        <v>243</v>
      </c>
      <c r="M477" s="240">
        <v>79288</v>
      </c>
      <c r="N477" s="240">
        <v>37363</v>
      </c>
    </row>
    <row r="478" spans="1:14" ht="15">
      <c r="A478" s="239" t="s">
        <v>28</v>
      </c>
      <c r="B478" s="239" t="s">
        <v>1152</v>
      </c>
      <c r="C478" s="240">
        <v>26</v>
      </c>
      <c r="D478" s="240">
        <v>9526</v>
      </c>
      <c r="E478" s="240">
        <v>5483</v>
      </c>
      <c r="F478" s="240">
        <v>34</v>
      </c>
      <c r="G478" s="240">
        <v>10630</v>
      </c>
      <c r="H478" s="240">
        <v>4481</v>
      </c>
      <c r="I478" s="240">
        <v>0</v>
      </c>
      <c r="J478" s="240">
        <v>0</v>
      </c>
      <c r="K478" s="240">
        <v>0</v>
      </c>
      <c r="L478" s="240">
        <v>60</v>
      </c>
      <c r="M478" s="240">
        <v>20156</v>
      </c>
      <c r="N478" s="240">
        <v>9964</v>
      </c>
    </row>
    <row r="479" spans="1:14" ht="15">
      <c r="A479" s="239" t="s">
        <v>28</v>
      </c>
      <c r="B479" s="239" t="s">
        <v>1153</v>
      </c>
      <c r="C479" s="240">
        <v>49</v>
      </c>
      <c r="D479" s="240">
        <v>10991</v>
      </c>
      <c r="E479" s="240">
        <v>4182</v>
      </c>
      <c r="F479" s="240">
        <v>67</v>
      </c>
      <c r="G479" s="240">
        <v>10083</v>
      </c>
      <c r="H479" s="240">
        <v>4053</v>
      </c>
      <c r="I479" s="240">
        <v>1</v>
      </c>
      <c r="J479" s="240">
        <v>50</v>
      </c>
      <c r="K479" s="240">
        <v>0</v>
      </c>
      <c r="L479" s="240">
        <v>117</v>
      </c>
      <c r="M479" s="240">
        <v>21124</v>
      </c>
      <c r="N479" s="240">
        <v>8235</v>
      </c>
    </row>
    <row r="480" spans="1:14" ht="30">
      <c r="A480" s="239" t="s">
        <v>28</v>
      </c>
      <c r="B480" s="239" t="s">
        <v>1154</v>
      </c>
      <c r="C480" s="240">
        <v>17</v>
      </c>
      <c r="D480" s="240">
        <v>3317</v>
      </c>
      <c r="E480" s="240">
        <v>2439</v>
      </c>
      <c r="F480" s="240">
        <v>22</v>
      </c>
      <c r="G480" s="240">
        <v>3887</v>
      </c>
      <c r="H480" s="240">
        <v>1807</v>
      </c>
      <c r="I480" s="240">
        <v>0</v>
      </c>
      <c r="J480" s="240">
        <v>0</v>
      </c>
      <c r="K480" s="240">
        <v>0</v>
      </c>
      <c r="L480" s="240">
        <v>39</v>
      </c>
      <c r="M480" s="240">
        <v>7204</v>
      </c>
      <c r="N480" s="240">
        <v>4246</v>
      </c>
    </row>
    <row r="481" spans="1:14" ht="15">
      <c r="A481" s="239" t="s">
        <v>28</v>
      </c>
      <c r="B481" s="239" t="s">
        <v>1155</v>
      </c>
      <c r="C481" s="240">
        <v>83</v>
      </c>
      <c r="D481" s="240">
        <v>14285</v>
      </c>
      <c r="E481" s="240">
        <v>8155</v>
      </c>
      <c r="F481" s="240">
        <v>112</v>
      </c>
      <c r="G481" s="240">
        <v>22258</v>
      </c>
      <c r="H481" s="240">
        <v>13152</v>
      </c>
      <c r="I481" s="240">
        <v>5</v>
      </c>
      <c r="J481" s="240">
        <v>810</v>
      </c>
      <c r="K481" s="240">
        <v>401</v>
      </c>
      <c r="L481" s="240">
        <v>200</v>
      </c>
      <c r="M481" s="240">
        <v>37353</v>
      </c>
      <c r="N481" s="240">
        <v>21708</v>
      </c>
    </row>
    <row r="482" spans="1:14" ht="15">
      <c r="A482" s="239" t="s">
        <v>28</v>
      </c>
      <c r="B482" s="239" t="s">
        <v>1156</v>
      </c>
      <c r="C482" s="240">
        <v>36</v>
      </c>
      <c r="D482" s="240">
        <v>6308</v>
      </c>
      <c r="E482" s="240">
        <v>4251</v>
      </c>
      <c r="F482" s="240">
        <v>42</v>
      </c>
      <c r="G482" s="240">
        <v>6538</v>
      </c>
      <c r="H482" s="240">
        <v>3907</v>
      </c>
      <c r="I482" s="240">
        <v>2</v>
      </c>
      <c r="J482" s="240">
        <v>154</v>
      </c>
      <c r="K482" s="240">
        <v>134</v>
      </c>
      <c r="L482" s="240">
        <v>80</v>
      </c>
      <c r="M482" s="240">
        <v>13000</v>
      </c>
      <c r="N482" s="240">
        <v>8292</v>
      </c>
    </row>
    <row r="483" spans="1:14" ht="15">
      <c r="A483" s="239" t="s">
        <v>28</v>
      </c>
      <c r="B483" s="239" t="s">
        <v>1157</v>
      </c>
      <c r="C483" s="240">
        <v>59</v>
      </c>
      <c r="D483" s="240">
        <v>11291</v>
      </c>
      <c r="E483" s="240">
        <v>8826</v>
      </c>
      <c r="F483" s="240">
        <v>82</v>
      </c>
      <c r="G483" s="240">
        <v>14025</v>
      </c>
      <c r="H483" s="240">
        <v>9964</v>
      </c>
      <c r="I483" s="240">
        <v>0</v>
      </c>
      <c r="J483" s="240">
        <v>0</v>
      </c>
      <c r="K483" s="240">
        <v>0</v>
      </c>
      <c r="L483" s="240">
        <v>141</v>
      </c>
      <c r="M483" s="240">
        <v>25316</v>
      </c>
      <c r="N483" s="240">
        <v>18790</v>
      </c>
    </row>
    <row r="484" spans="1:14" ht="15">
      <c r="A484" s="239" t="s">
        <v>28</v>
      </c>
      <c r="B484" s="239" t="s">
        <v>1158</v>
      </c>
      <c r="C484" s="240">
        <v>7</v>
      </c>
      <c r="D484" s="240">
        <v>854</v>
      </c>
      <c r="E484" s="240">
        <v>686</v>
      </c>
      <c r="F484" s="240">
        <v>14</v>
      </c>
      <c r="G484" s="240">
        <v>1065</v>
      </c>
      <c r="H484" s="240">
        <v>743</v>
      </c>
      <c r="I484" s="240">
        <v>0</v>
      </c>
      <c r="J484" s="240">
        <v>0</v>
      </c>
      <c r="K484" s="240">
        <v>0</v>
      </c>
      <c r="L484" s="240">
        <v>21</v>
      </c>
      <c r="M484" s="240">
        <v>1919</v>
      </c>
      <c r="N484" s="240">
        <v>1429</v>
      </c>
    </row>
    <row r="485" spans="1:14" ht="15">
      <c r="A485" s="239" t="s">
        <v>28</v>
      </c>
      <c r="B485" s="239" t="s">
        <v>1159</v>
      </c>
      <c r="C485" s="240">
        <v>24</v>
      </c>
      <c r="D485" s="240">
        <v>3421</v>
      </c>
      <c r="E485" s="240">
        <v>1963</v>
      </c>
      <c r="F485" s="240">
        <v>36</v>
      </c>
      <c r="G485" s="240">
        <v>6021</v>
      </c>
      <c r="H485" s="240">
        <v>3143</v>
      </c>
      <c r="I485" s="240">
        <v>0</v>
      </c>
      <c r="J485" s="240">
        <v>0</v>
      </c>
      <c r="K485" s="240">
        <v>0</v>
      </c>
      <c r="L485" s="240">
        <v>60</v>
      </c>
      <c r="M485" s="240">
        <v>9442</v>
      </c>
      <c r="N485" s="240">
        <v>5106</v>
      </c>
    </row>
    <row r="486" spans="1:14" ht="15">
      <c r="A486" s="239" t="s">
        <v>28</v>
      </c>
      <c r="B486" s="239" t="s">
        <v>1160</v>
      </c>
      <c r="C486" s="240">
        <v>78</v>
      </c>
      <c r="D486" s="240">
        <v>21533</v>
      </c>
      <c r="E486" s="240">
        <v>13573</v>
      </c>
      <c r="F486" s="240">
        <v>70</v>
      </c>
      <c r="G486" s="240">
        <v>16178</v>
      </c>
      <c r="H486" s="240">
        <v>9686</v>
      </c>
      <c r="I486" s="240">
        <v>3</v>
      </c>
      <c r="J486" s="240">
        <v>1150</v>
      </c>
      <c r="K486" s="240">
        <v>1069</v>
      </c>
      <c r="L486" s="240">
        <v>151</v>
      </c>
      <c r="M486" s="240">
        <v>38861</v>
      </c>
      <c r="N486" s="240">
        <v>24328</v>
      </c>
    </row>
    <row r="487" spans="1:14" ht="15">
      <c r="A487" s="239" t="s">
        <v>28</v>
      </c>
      <c r="B487" s="239" t="s">
        <v>1161</v>
      </c>
      <c r="C487" s="240">
        <v>9</v>
      </c>
      <c r="D487" s="240">
        <v>2516</v>
      </c>
      <c r="E487" s="240">
        <v>1034</v>
      </c>
      <c r="F487" s="240">
        <v>17</v>
      </c>
      <c r="G487" s="240">
        <v>3277</v>
      </c>
      <c r="H487" s="240">
        <v>1876</v>
      </c>
      <c r="I487" s="240">
        <v>1</v>
      </c>
      <c r="J487" s="240">
        <v>120</v>
      </c>
      <c r="K487" s="240">
        <v>25</v>
      </c>
      <c r="L487" s="240">
        <v>27</v>
      </c>
      <c r="M487" s="240">
        <v>5913</v>
      </c>
      <c r="N487" s="240">
        <v>2935</v>
      </c>
    </row>
    <row r="488" spans="1:14" ht="15">
      <c r="A488" s="239" t="s">
        <v>28</v>
      </c>
      <c r="B488" s="239" t="s">
        <v>1162</v>
      </c>
      <c r="C488" s="240">
        <v>41</v>
      </c>
      <c r="D488" s="240">
        <v>7249</v>
      </c>
      <c r="E488" s="240">
        <v>5051</v>
      </c>
      <c r="F488" s="240">
        <v>65</v>
      </c>
      <c r="G488" s="240">
        <v>9348</v>
      </c>
      <c r="H488" s="240">
        <v>6308</v>
      </c>
      <c r="I488" s="240">
        <v>0</v>
      </c>
      <c r="J488" s="240">
        <v>0</v>
      </c>
      <c r="K488" s="240">
        <v>0</v>
      </c>
      <c r="L488" s="240">
        <v>106</v>
      </c>
      <c r="M488" s="240">
        <v>16597</v>
      </c>
      <c r="N488" s="240">
        <v>11359</v>
      </c>
    </row>
    <row r="489" spans="1:14" ht="15">
      <c r="A489" s="239" t="s">
        <v>28</v>
      </c>
      <c r="B489" s="239" t="s">
        <v>1163</v>
      </c>
      <c r="C489" s="240">
        <v>143</v>
      </c>
      <c r="D489" s="240">
        <v>31709</v>
      </c>
      <c r="E489" s="240">
        <v>22286</v>
      </c>
      <c r="F489" s="240">
        <v>155</v>
      </c>
      <c r="G489" s="240">
        <v>28214</v>
      </c>
      <c r="H489" s="240">
        <v>19144</v>
      </c>
      <c r="I489" s="240">
        <v>3</v>
      </c>
      <c r="J489" s="240">
        <v>250</v>
      </c>
      <c r="K489" s="240">
        <v>105</v>
      </c>
      <c r="L489" s="240">
        <v>301</v>
      </c>
      <c r="M489" s="240">
        <v>60173</v>
      </c>
      <c r="N489" s="240">
        <v>41535</v>
      </c>
    </row>
    <row r="490" spans="1:14" ht="15">
      <c r="A490" s="239" t="s">
        <v>28</v>
      </c>
      <c r="B490" s="239" t="s">
        <v>1164</v>
      </c>
      <c r="C490" s="240">
        <v>102</v>
      </c>
      <c r="D490" s="240">
        <v>20180</v>
      </c>
      <c r="E490" s="240">
        <v>13805</v>
      </c>
      <c r="F490" s="240">
        <v>128</v>
      </c>
      <c r="G490" s="240">
        <v>19035</v>
      </c>
      <c r="H490" s="240">
        <v>10737</v>
      </c>
      <c r="I490" s="240">
        <v>1</v>
      </c>
      <c r="J490" s="240">
        <v>100</v>
      </c>
      <c r="K490" s="240">
        <v>33</v>
      </c>
      <c r="L490" s="240">
        <v>231</v>
      </c>
      <c r="M490" s="240">
        <v>39315</v>
      </c>
      <c r="N490" s="240">
        <v>24575</v>
      </c>
    </row>
    <row r="491" spans="1:14" ht="15">
      <c r="A491" s="239" t="s">
        <v>28</v>
      </c>
      <c r="B491" s="239" t="s">
        <v>1165</v>
      </c>
      <c r="C491" s="240">
        <v>29</v>
      </c>
      <c r="D491" s="240">
        <v>5684</v>
      </c>
      <c r="E491" s="240">
        <v>3409</v>
      </c>
      <c r="F491" s="240">
        <v>31</v>
      </c>
      <c r="G491" s="240">
        <v>4038</v>
      </c>
      <c r="H491" s="240">
        <v>3737</v>
      </c>
      <c r="I491" s="240">
        <v>0</v>
      </c>
      <c r="J491" s="240">
        <v>0</v>
      </c>
      <c r="K491" s="240">
        <v>0</v>
      </c>
      <c r="L491" s="240">
        <v>60</v>
      </c>
      <c r="M491" s="240">
        <v>9722</v>
      </c>
      <c r="N491" s="240">
        <v>7146</v>
      </c>
    </row>
    <row r="492" spans="1:14" ht="15">
      <c r="A492" s="239" t="s">
        <v>28</v>
      </c>
      <c r="B492" s="239" t="s">
        <v>1166</v>
      </c>
      <c r="C492" s="240">
        <v>51</v>
      </c>
      <c r="D492" s="240">
        <v>7791</v>
      </c>
      <c r="E492" s="240">
        <v>5036</v>
      </c>
      <c r="F492" s="240">
        <v>46</v>
      </c>
      <c r="G492" s="240">
        <v>5736</v>
      </c>
      <c r="H492" s="240">
        <v>3302</v>
      </c>
      <c r="I492" s="240">
        <v>1</v>
      </c>
      <c r="J492" s="240">
        <v>100</v>
      </c>
      <c r="K492" s="240">
        <v>3</v>
      </c>
      <c r="L492" s="240">
        <v>98</v>
      </c>
      <c r="M492" s="240">
        <v>13627</v>
      </c>
      <c r="N492" s="240">
        <v>8341</v>
      </c>
    </row>
    <row r="493" spans="1:14" ht="15">
      <c r="A493" s="239" t="s">
        <v>28</v>
      </c>
      <c r="B493" s="239" t="s">
        <v>1167</v>
      </c>
      <c r="C493" s="240">
        <v>81</v>
      </c>
      <c r="D493" s="240">
        <v>20873</v>
      </c>
      <c r="E493" s="240">
        <v>15437</v>
      </c>
      <c r="F493" s="240">
        <v>82</v>
      </c>
      <c r="G493" s="240">
        <v>14902</v>
      </c>
      <c r="H493" s="240">
        <v>10557</v>
      </c>
      <c r="I493" s="240">
        <v>4</v>
      </c>
      <c r="J493" s="240">
        <v>230</v>
      </c>
      <c r="K493" s="240">
        <v>230</v>
      </c>
      <c r="L493" s="240">
        <v>167</v>
      </c>
      <c r="M493" s="240">
        <v>36005</v>
      </c>
      <c r="N493" s="240">
        <v>26224</v>
      </c>
    </row>
    <row r="494" spans="1:14" ht="15">
      <c r="A494" s="239" t="s">
        <v>28</v>
      </c>
      <c r="B494" s="239" t="s">
        <v>1168</v>
      </c>
      <c r="C494" s="240">
        <v>44</v>
      </c>
      <c r="D494" s="240">
        <v>7154</v>
      </c>
      <c r="E494" s="240">
        <v>3201</v>
      </c>
      <c r="F494" s="240">
        <v>55</v>
      </c>
      <c r="G494" s="240">
        <v>7895</v>
      </c>
      <c r="H494" s="240">
        <v>3782</v>
      </c>
      <c r="I494" s="240">
        <v>0</v>
      </c>
      <c r="J494" s="240">
        <v>0</v>
      </c>
      <c r="K494" s="240">
        <v>0</v>
      </c>
      <c r="L494" s="240">
        <v>99</v>
      </c>
      <c r="M494" s="240">
        <v>15049</v>
      </c>
      <c r="N494" s="240">
        <v>6983</v>
      </c>
    </row>
    <row r="495" spans="1:14" ht="15">
      <c r="A495" s="239" t="s">
        <v>28</v>
      </c>
      <c r="B495" s="239" t="s">
        <v>1169</v>
      </c>
      <c r="C495" s="240">
        <v>41</v>
      </c>
      <c r="D495" s="240">
        <v>11325</v>
      </c>
      <c r="E495" s="240">
        <v>7037</v>
      </c>
      <c r="F495" s="240">
        <v>50</v>
      </c>
      <c r="G495" s="240">
        <v>14270</v>
      </c>
      <c r="H495" s="240">
        <v>8216</v>
      </c>
      <c r="I495" s="240">
        <v>1</v>
      </c>
      <c r="J495" s="240">
        <v>50</v>
      </c>
      <c r="K495" s="240">
        <v>10</v>
      </c>
      <c r="L495" s="240">
        <v>92</v>
      </c>
      <c r="M495" s="240">
        <v>25645</v>
      </c>
      <c r="N495" s="240">
        <v>15263</v>
      </c>
    </row>
    <row r="496" spans="1:14" ht="15">
      <c r="A496" s="239" t="s">
        <v>29</v>
      </c>
      <c r="B496" s="239" t="s">
        <v>1170</v>
      </c>
      <c r="C496" s="240">
        <v>8</v>
      </c>
      <c r="D496" s="240">
        <v>4940</v>
      </c>
      <c r="E496" s="240">
        <v>4139</v>
      </c>
      <c r="F496" s="240">
        <v>10</v>
      </c>
      <c r="G496" s="240">
        <v>4330</v>
      </c>
      <c r="H496" s="240">
        <v>3313</v>
      </c>
      <c r="I496" s="240">
        <v>0</v>
      </c>
      <c r="J496" s="240">
        <v>0</v>
      </c>
      <c r="K496" s="240">
        <v>0</v>
      </c>
      <c r="L496" s="240">
        <v>18</v>
      </c>
      <c r="M496" s="240">
        <v>9270</v>
      </c>
      <c r="N496" s="240">
        <v>7452</v>
      </c>
    </row>
    <row r="497" spans="1:14" ht="15">
      <c r="A497" s="239" t="s">
        <v>29</v>
      </c>
      <c r="B497" s="239" t="s">
        <v>1171</v>
      </c>
      <c r="C497" s="240">
        <v>76</v>
      </c>
      <c r="D497" s="240">
        <v>16278</v>
      </c>
      <c r="E497" s="240">
        <v>14282</v>
      </c>
      <c r="F497" s="240">
        <v>125</v>
      </c>
      <c r="G497" s="240">
        <v>28007</v>
      </c>
      <c r="H497" s="240">
        <v>21641</v>
      </c>
      <c r="I497" s="240">
        <v>7</v>
      </c>
      <c r="J497" s="240">
        <v>441</v>
      </c>
      <c r="K497" s="240">
        <v>225</v>
      </c>
      <c r="L497" s="240">
        <v>208</v>
      </c>
      <c r="M497" s="240">
        <v>44726</v>
      </c>
      <c r="N497" s="240">
        <v>36148</v>
      </c>
    </row>
    <row r="498" spans="1:14" ht="15">
      <c r="A498" s="239" t="s">
        <v>29</v>
      </c>
      <c r="B498" s="239" t="s">
        <v>1172</v>
      </c>
      <c r="C498" s="240">
        <v>20</v>
      </c>
      <c r="D498" s="240">
        <v>3787</v>
      </c>
      <c r="E498" s="240">
        <v>2843</v>
      </c>
      <c r="F498" s="240">
        <v>50</v>
      </c>
      <c r="G498" s="240">
        <v>9211</v>
      </c>
      <c r="H498" s="240">
        <v>5893</v>
      </c>
      <c r="I498" s="240">
        <v>0</v>
      </c>
      <c r="J498" s="240">
        <v>0</v>
      </c>
      <c r="K498" s="240">
        <v>0</v>
      </c>
      <c r="L498" s="240">
        <v>70</v>
      </c>
      <c r="M498" s="240">
        <v>12998</v>
      </c>
      <c r="N498" s="240">
        <v>8736</v>
      </c>
    </row>
    <row r="499" spans="1:14" ht="15">
      <c r="A499" s="239" t="s">
        <v>29</v>
      </c>
      <c r="B499" s="239" t="s">
        <v>1173</v>
      </c>
      <c r="C499" s="240">
        <v>27</v>
      </c>
      <c r="D499" s="240">
        <v>5473</v>
      </c>
      <c r="E499" s="240">
        <v>3641</v>
      </c>
      <c r="F499" s="240">
        <v>40</v>
      </c>
      <c r="G499" s="240">
        <v>7333</v>
      </c>
      <c r="H499" s="240">
        <v>5080</v>
      </c>
      <c r="I499" s="240">
        <v>0</v>
      </c>
      <c r="J499" s="240">
        <v>0</v>
      </c>
      <c r="K499" s="240">
        <v>0</v>
      </c>
      <c r="L499" s="240">
        <v>67</v>
      </c>
      <c r="M499" s="240">
        <v>12806</v>
      </c>
      <c r="N499" s="240">
        <v>8721</v>
      </c>
    </row>
    <row r="500" spans="1:14" ht="15">
      <c r="A500" s="239" t="s">
        <v>29</v>
      </c>
      <c r="B500" s="239" t="s">
        <v>1174</v>
      </c>
      <c r="C500" s="240">
        <v>20</v>
      </c>
      <c r="D500" s="240">
        <v>2225</v>
      </c>
      <c r="E500" s="240">
        <v>1578</v>
      </c>
      <c r="F500" s="240">
        <v>19</v>
      </c>
      <c r="G500" s="240">
        <v>2735</v>
      </c>
      <c r="H500" s="240">
        <v>1910</v>
      </c>
      <c r="I500" s="240">
        <v>1</v>
      </c>
      <c r="J500" s="240">
        <v>120</v>
      </c>
      <c r="K500" s="240">
        <v>40</v>
      </c>
      <c r="L500" s="240">
        <v>40</v>
      </c>
      <c r="M500" s="240">
        <v>5080</v>
      </c>
      <c r="N500" s="240">
        <v>3528</v>
      </c>
    </row>
    <row r="501" spans="1:14" ht="15">
      <c r="A501" s="239" t="s">
        <v>29</v>
      </c>
      <c r="B501" s="239" t="s">
        <v>1175</v>
      </c>
      <c r="C501" s="240">
        <v>26</v>
      </c>
      <c r="D501" s="240">
        <v>4873</v>
      </c>
      <c r="E501" s="240">
        <v>3532</v>
      </c>
      <c r="F501" s="240">
        <v>29</v>
      </c>
      <c r="G501" s="240">
        <v>5047</v>
      </c>
      <c r="H501" s="240">
        <v>3806</v>
      </c>
      <c r="I501" s="240">
        <v>1</v>
      </c>
      <c r="J501" s="240">
        <v>16</v>
      </c>
      <c r="K501" s="240">
        <v>14</v>
      </c>
      <c r="L501" s="240">
        <v>56</v>
      </c>
      <c r="M501" s="240">
        <v>9936</v>
      </c>
      <c r="N501" s="240">
        <v>7352</v>
      </c>
    </row>
    <row r="502" spans="1:14" ht="15">
      <c r="A502" s="239" t="s">
        <v>29</v>
      </c>
      <c r="B502" s="239" t="s">
        <v>1176</v>
      </c>
      <c r="C502" s="240">
        <v>30</v>
      </c>
      <c r="D502" s="240">
        <v>6263</v>
      </c>
      <c r="E502" s="240">
        <v>4893</v>
      </c>
      <c r="F502" s="240">
        <v>41</v>
      </c>
      <c r="G502" s="240">
        <v>5697</v>
      </c>
      <c r="H502" s="240">
        <v>4847</v>
      </c>
      <c r="I502" s="240">
        <v>2</v>
      </c>
      <c r="J502" s="240">
        <v>210</v>
      </c>
      <c r="K502" s="240">
        <v>104</v>
      </c>
      <c r="L502" s="240">
        <v>73</v>
      </c>
      <c r="M502" s="240">
        <v>12170</v>
      </c>
      <c r="N502" s="240">
        <v>9844</v>
      </c>
    </row>
    <row r="503" spans="1:14" ht="15">
      <c r="A503" s="239" t="s">
        <v>29</v>
      </c>
      <c r="B503" s="239" t="s">
        <v>1177</v>
      </c>
      <c r="C503" s="240">
        <v>13</v>
      </c>
      <c r="D503" s="240">
        <v>1675</v>
      </c>
      <c r="E503" s="240">
        <v>471</v>
      </c>
      <c r="F503" s="240">
        <v>21</v>
      </c>
      <c r="G503" s="240">
        <v>4537</v>
      </c>
      <c r="H503" s="240">
        <v>1742</v>
      </c>
      <c r="I503" s="240">
        <v>0</v>
      </c>
      <c r="J503" s="240">
        <v>0</v>
      </c>
      <c r="K503" s="240">
        <v>0</v>
      </c>
      <c r="L503" s="240">
        <v>34</v>
      </c>
      <c r="M503" s="240">
        <v>6212</v>
      </c>
      <c r="N503" s="240">
        <v>2213</v>
      </c>
    </row>
    <row r="504" spans="1:14" ht="15">
      <c r="A504" s="239" t="s">
        <v>29</v>
      </c>
      <c r="B504" s="239" t="s">
        <v>1178</v>
      </c>
      <c r="C504" s="240">
        <v>123</v>
      </c>
      <c r="D504" s="240">
        <v>19110</v>
      </c>
      <c r="E504" s="240">
        <v>11002</v>
      </c>
      <c r="F504" s="240">
        <v>147</v>
      </c>
      <c r="G504" s="240">
        <v>24672</v>
      </c>
      <c r="H504" s="240">
        <v>14747</v>
      </c>
      <c r="I504" s="240">
        <v>6</v>
      </c>
      <c r="J504" s="240">
        <v>458</v>
      </c>
      <c r="K504" s="240">
        <v>398</v>
      </c>
      <c r="L504" s="240">
        <v>276</v>
      </c>
      <c r="M504" s="240">
        <v>44240</v>
      </c>
      <c r="N504" s="240">
        <v>26147</v>
      </c>
    </row>
    <row r="505" spans="1:14" ht="15">
      <c r="A505" s="239" t="s">
        <v>29</v>
      </c>
      <c r="B505" s="239" t="s">
        <v>1179</v>
      </c>
      <c r="C505" s="240">
        <v>54</v>
      </c>
      <c r="D505" s="240">
        <v>10381</v>
      </c>
      <c r="E505" s="240">
        <v>14979</v>
      </c>
      <c r="F505" s="240">
        <v>65</v>
      </c>
      <c r="G505" s="240">
        <v>11321</v>
      </c>
      <c r="H505" s="240">
        <v>7562</v>
      </c>
      <c r="I505" s="240">
        <v>0</v>
      </c>
      <c r="J505" s="240">
        <v>0</v>
      </c>
      <c r="K505" s="240">
        <v>0</v>
      </c>
      <c r="L505" s="240">
        <v>119</v>
      </c>
      <c r="M505" s="240">
        <v>21702</v>
      </c>
      <c r="N505" s="240">
        <v>22541</v>
      </c>
    </row>
    <row r="506" spans="1:14" ht="15">
      <c r="A506" s="239" t="s">
        <v>30</v>
      </c>
      <c r="B506" s="239" t="s">
        <v>1180</v>
      </c>
      <c r="C506" s="240">
        <v>1</v>
      </c>
      <c r="D506" s="240">
        <v>30</v>
      </c>
      <c r="E506" s="240">
        <v>30</v>
      </c>
      <c r="F506" s="240">
        <v>0</v>
      </c>
      <c r="G506" s="240">
        <v>0</v>
      </c>
      <c r="H506" s="240">
        <v>0</v>
      </c>
      <c r="I506" s="240">
        <v>0</v>
      </c>
      <c r="J506" s="240">
        <v>0</v>
      </c>
      <c r="K506" s="240">
        <v>0</v>
      </c>
      <c r="L506" s="240">
        <v>1</v>
      </c>
      <c r="M506" s="240">
        <v>30</v>
      </c>
      <c r="N506" s="240">
        <v>30</v>
      </c>
    </row>
    <row r="507" spans="1:14" ht="15">
      <c r="A507" s="239" t="s">
        <v>30</v>
      </c>
      <c r="B507" s="239" t="s">
        <v>1181</v>
      </c>
      <c r="C507" s="240">
        <v>3</v>
      </c>
      <c r="D507" s="240">
        <v>180</v>
      </c>
      <c r="E507" s="240">
        <v>73</v>
      </c>
      <c r="F507" s="240">
        <v>1</v>
      </c>
      <c r="G507" s="240">
        <v>50</v>
      </c>
      <c r="H507" s="240">
        <v>15</v>
      </c>
      <c r="I507" s="240">
        <v>0</v>
      </c>
      <c r="J507" s="240">
        <v>0</v>
      </c>
      <c r="K507" s="240">
        <v>0</v>
      </c>
      <c r="L507" s="240">
        <v>4</v>
      </c>
      <c r="M507" s="240">
        <v>230</v>
      </c>
      <c r="N507" s="240">
        <v>88</v>
      </c>
    </row>
    <row r="508" spans="1:14" ht="15">
      <c r="A508" s="239" t="s">
        <v>30</v>
      </c>
      <c r="B508" s="239" t="s">
        <v>1182</v>
      </c>
      <c r="C508" s="240">
        <v>3</v>
      </c>
      <c r="D508" s="240">
        <v>230</v>
      </c>
      <c r="E508" s="240">
        <v>110</v>
      </c>
      <c r="F508" s="240">
        <v>1</v>
      </c>
      <c r="G508" s="240">
        <v>100</v>
      </c>
      <c r="H508" s="240">
        <v>0</v>
      </c>
      <c r="I508" s="240">
        <v>0</v>
      </c>
      <c r="J508" s="240">
        <v>0</v>
      </c>
      <c r="K508" s="240">
        <v>0</v>
      </c>
      <c r="L508" s="240">
        <v>4</v>
      </c>
      <c r="M508" s="240">
        <v>330</v>
      </c>
      <c r="N508" s="240">
        <v>110</v>
      </c>
    </row>
    <row r="509" spans="1:14" ht="15">
      <c r="A509" s="239" t="s">
        <v>30</v>
      </c>
      <c r="B509" s="239" t="s">
        <v>1183</v>
      </c>
      <c r="C509" s="240">
        <v>23</v>
      </c>
      <c r="D509" s="240">
        <v>5668</v>
      </c>
      <c r="E509" s="240">
        <v>3302</v>
      </c>
      <c r="F509" s="240">
        <v>25</v>
      </c>
      <c r="G509" s="240">
        <v>3384</v>
      </c>
      <c r="H509" s="240">
        <v>1975</v>
      </c>
      <c r="I509" s="240">
        <v>3</v>
      </c>
      <c r="J509" s="240">
        <v>200</v>
      </c>
      <c r="K509" s="240">
        <v>143</v>
      </c>
      <c r="L509" s="240">
        <v>51</v>
      </c>
      <c r="M509" s="240">
        <v>9252</v>
      </c>
      <c r="N509" s="240">
        <v>5420</v>
      </c>
    </row>
    <row r="510" spans="1:14" ht="15">
      <c r="A510" s="239" t="s">
        <v>31</v>
      </c>
      <c r="B510" s="239" t="s">
        <v>1184</v>
      </c>
      <c r="C510" s="240">
        <v>33</v>
      </c>
      <c r="D510" s="240">
        <v>3744</v>
      </c>
      <c r="E510" s="240">
        <v>1756</v>
      </c>
      <c r="F510" s="240">
        <v>32</v>
      </c>
      <c r="G510" s="240">
        <v>3575</v>
      </c>
      <c r="H510" s="240">
        <v>1835</v>
      </c>
      <c r="I510" s="240">
        <v>1</v>
      </c>
      <c r="J510" s="240">
        <v>50</v>
      </c>
      <c r="K510" s="240">
        <v>10</v>
      </c>
      <c r="L510" s="240">
        <v>66</v>
      </c>
      <c r="M510" s="240">
        <v>7369</v>
      </c>
      <c r="N510" s="240">
        <v>3601</v>
      </c>
    </row>
    <row r="511" spans="1:14" ht="15">
      <c r="A511" s="239" t="s">
        <v>31</v>
      </c>
      <c r="B511" s="239" t="s">
        <v>1185</v>
      </c>
      <c r="C511" s="240">
        <v>25</v>
      </c>
      <c r="D511" s="240">
        <v>9422</v>
      </c>
      <c r="E511" s="240">
        <v>8435</v>
      </c>
      <c r="F511" s="240">
        <v>19</v>
      </c>
      <c r="G511" s="240">
        <v>4904</v>
      </c>
      <c r="H511" s="240">
        <v>3641</v>
      </c>
      <c r="I511" s="240">
        <v>1</v>
      </c>
      <c r="J511" s="240">
        <v>30</v>
      </c>
      <c r="K511" s="240">
        <v>0</v>
      </c>
      <c r="L511" s="240">
        <v>45</v>
      </c>
      <c r="M511" s="240">
        <v>14356</v>
      </c>
      <c r="N511" s="240">
        <v>12076</v>
      </c>
    </row>
    <row r="512" spans="1:14" ht="15">
      <c r="A512" s="239" t="s">
        <v>31</v>
      </c>
      <c r="B512" s="239" t="s">
        <v>1186</v>
      </c>
      <c r="C512" s="240">
        <v>82</v>
      </c>
      <c r="D512" s="240">
        <v>13685</v>
      </c>
      <c r="E512" s="240">
        <v>10997</v>
      </c>
      <c r="F512" s="240">
        <v>50</v>
      </c>
      <c r="G512" s="240">
        <v>6254</v>
      </c>
      <c r="H512" s="240">
        <v>4997</v>
      </c>
      <c r="I512" s="240">
        <v>2</v>
      </c>
      <c r="J512" s="240">
        <v>262</v>
      </c>
      <c r="K512" s="240">
        <v>116</v>
      </c>
      <c r="L512" s="240">
        <v>134</v>
      </c>
      <c r="M512" s="240">
        <v>20201</v>
      </c>
      <c r="N512" s="240">
        <v>16110</v>
      </c>
    </row>
    <row r="513" spans="1:17" ht="30">
      <c r="A513" s="239" t="s">
        <v>31</v>
      </c>
      <c r="B513" s="239" t="s">
        <v>1187</v>
      </c>
      <c r="C513" s="240">
        <v>3</v>
      </c>
      <c r="D513" s="240">
        <v>222</v>
      </c>
      <c r="E513" s="240">
        <v>205</v>
      </c>
      <c r="F513" s="240">
        <v>7</v>
      </c>
      <c r="G513" s="240">
        <v>624</v>
      </c>
      <c r="H513" s="240">
        <v>441</v>
      </c>
      <c r="I513" s="240">
        <v>2</v>
      </c>
      <c r="J513" s="240">
        <v>100</v>
      </c>
      <c r="K513" s="240">
        <v>85</v>
      </c>
      <c r="L513" s="240">
        <v>12</v>
      </c>
      <c r="M513" s="240">
        <v>946</v>
      </c>
      <c r="N513" s="240">
        <v>731</v>
      </c>
    </row>
    <row r="514" spans="1:17" ht="15">
      <c r="A514" s="239" t="s">
        <v>31</v>
      </c>
      <c r="B514" s="239" t="s">
        <v>1188</v>
      </c>
      <c r="C514" s="240">
        <v>2</v>
      </c>
      <c r="D514" s="240">
        <v>46</v>
      </c>
      <c r="E514" s="240">
        <v>38</v>
      </c>
      <c r="F514" s="240">
        <v>3</v>
      </c>
      <c r="G514" s="240">
        <v>72</v>
      </c>
      <c r="H514" s="240">
        <v>20</v>
      </c>
      <c r="I514" s="240">
        <v>0</v>
      </c>
      <c r="J514" s="240">
        <v>0</v>
      </c>
      <c r="K514" s="240">
        <v>0</v>
      </c>
      <c r="L514" s="240">
        <v>5</v>
      </c>
      <c r="M514" s="240">
        <v>118</v>
      </c>
      <c r="N514" s="240">
        <v>58</v>
      </c>
    </row>
    <row r="515" spans="1:17" ht="15">
      <c r="A515" s="239" t="s">
        <v>31</v>
      </c>
      <c r="B515" s="239" t="s">
        <v>1189</v>
      </c>
      <c r="C515" s="240">
        <v>9</v>
      </c>
      <c r="D515" s="240">
        <v>804</v>
      </c>
      <c r="E515" s="240">
        <v>458</v>
      </c>
      <c r="F515" s="240">
        <v>13</v>
      </c>
      <c r="G515" s="240">
        <v>1132</v>
      </c>
      <c r="H515" s="240">
        <v>731</v>
      </c>
      <c r="I515" s="240">
        <v>1</v>
      </c>
      <c r="J515" s="240">
        <v>100</v>
      </c>
      <c r="K515" s="240">
        <v>0</v>
      </c>
      <c r="L515" s="240">
        <v>23</v>
      </c>
      <c r="M515" s="240">
        <v>2036</v>
      </c>
      <c r="N515" s="240">
        <v>1189</v>
      </c>
    </row>
    <row r="516" spans="1:17" ht="15">
      <c r="A516" s="239" t="s">
        <v>31</v>
      </c>
      <c r="B516" s="239" t="s">
        <v>1190</v>
      </c>
      <c r="C516" s="240">
        <v>6</v>
      </c>
      <c r="D516" s="240">
        <v>495</v>
      </c>
      <c r="E516" s="240">
        <v>305</v>
      </c>
      <c r="F516" s="240">
        <v>2</v>
      </c>
      <c r="G516" s="240">
        <v>145</v>
      </c>
      <c r="H516" s="240">
        <v>0</v>
      </c>
      <c r="I516" s="240">
        <v>0</v>
      </c>
      <c r="J516" s="240">
        <v>0</v>
      </c>
      <c r="K516" s="240">
        <v>0</v>
      </c>
      <c r="L516" s="240">
        <v>8</v>
      </c>
      <c r="M516" s="240">
        <v>640</v>
      </c>
      <c r="N516" s="240">
        <v>305</v>
      </c>
    </row>
    <row r="517" spans="1:17" ht="15">
      <c r="A517" s="239" t="s">
        <v>31</v>
      </c>
      <c r="B517" s="239" t="s">
        <v>1191</v>
      </c>
      <c r="C517" s="240">
        <v>3</v>
      </c>
      <c r="D517" s="240">
        <v>140</v>
      </c>
      <c r="E517" s="240">
        <v>100</v>
      </c>
      <c r="F517" s="240">
        <v>0</v>
      </c>
      <c r="G517" s="240">
        <v>0</v>
      </c>
      <c r="H517" s="240">
        <v>0</v>
      </c>
      <c r="I517" s="240">
        <v>0</v>
      </c>
      <c r="J517" s="240">
        <v>0</v>
      </c>
      <c r="K517" s="240">
        <v>0</v>
      </c>
      <c r="L517" s="240">
        <v>3</v>
      </c>
      <c r="M517" s="240">
        <v>140</v>
      </c>
      <c r="N517" s="240">
        <v>100</v>
      </c>
    </row>
    <row r="518" spans="1:17" ht="15">
      <c r="A518" s="239" t="s">
        <v>31</v>
      </c>
      <c r="B518" s="239" t="s">
        <v>1192</v>
      </c>
      <c r="C518" s="240">
        <v>3</v>
      </c>
      <c r="D518" s="240">
        <v>190</v>
      </c>
      <c r="E518" s="240">
        <v>90</v>
      </c>
      <c r="F518" s="240">
        <v>4</v>
      </c>
      <c r="G518" s="240">
        <v>158</v>
      </c>
      <c r="H518" s="240">
        <v>126</v>
      </c>
      <c r="I518" s="240">
        <v>1</v>
      </c>
      <c r="J518" s="240">
        <v>50</v>
      </c>
      <c r="K518" s="240">
        <v>50</v>
      </c>
      <c r="L518" s="240">
        <v>8</v>
      </c>
      <c r="M518" s="240">
        <v>398</v>
      </c>
      <c r="N518" s="240">
        <v>266</v>
      </c>
    </row>
    <row r="519" spans="1:17" ht="15">
      <c r="A519" s="239" t="s">
        <v>31</v>
      </c>
      <c r="B519" s="239" t="s">
        <v>1193</v>
      </c>
      <c r="C519" s="240">
        <v>3</v>
      </c>
      <c r="D519" s="240">
        <v>250</v>
      </c>
      <c r="E519" s="240">
        <v>130</v>
      </c>
      <c r="F519" s="240">
        <v>3</v>
      </c>
      <c r="G519" s="240">
        <v>145</v>
      </c>
      <c r="H519" s="240">
        <v>130</v>
      </c>
      <c r="I519" s="240">
        <v>0</v>
      </c>
      <c r="J519" s="240">
        <v>0</v>
      </c>
      <c r="K519" s="240">
        <v>0</v>
      </c>
      <c r="L519" s="240">
        <v>6</v>
      </c>
      <c r="M519" s="240">
        <v>395</v>
      </c>
      <c r="N519" s="240">
        <v>260</v>
      </c>
      <c r="P519" s="235">
        <v>459</v>
      </c>
    </row>
    <row r="520" spans="1:17" ht="15">
      <c r="A520" s="239" t="s">
        <v>31</v>
      </c>
      <c r="B520" s="239" t="s">
        <v>1194</v>
      </c>
      <c r="C520" s="240">
        <v>9</v>
      </c>
      <c r="D520" s="240">
        <v>556</v>
      </c>
      <c r="E520" s="240">
        <v>487</v>
      </c>
      <c r="F520" s="240">
        <v>4</v>
      </c>
      <c r="G520" s="240">
        <v>108</v>
      </c>
      <c r="H520" s="240">
        <v>20</v>
      </c>
      <c r="I520" s="240">
        <v>0</v>
      </c>
      <c r="J520" s="240">
        <v>0</v>
      </c>
      <c r="K520" s="240">
        <v>0</v>
      </c>
      <c r="L520" s="240">
        <v>13</v>
      </c>
      <c r="M520" s="240">
        <v>664</v>
      </c>
      <c r="N520" s="240">
        <v>507</v>
      </c>
      <c r="P520" s="235">
        <v>524</v>
      </c>
    </row>
    <row r="521" spans="1:17" ht="15">
      <c r="A521" s="239" t="s">
        <v>31</v>
      </c>
      <c r="B521" s="239" t="s">
        <v>1195</v>
      </c>
      <c r="C521" s="240">
        <v>13</v>
      </c>
      <c r="D521" s="240">
        <v>1635</v>
      </c>
      <c r="E521" s="240">
        <v>401</v>
      </c>
      <c r="F521" s="240">
        <v>9</v>
      </c>
      <c r="G521" s="240">
        <v>583</v>
      </c>
      <c r="H521" s="240">
        <v>123</v>
      </c>
      <c r="I521" s="240">
        <v>0</v>
      </c>
      <c r="J521" s="240">
        <v>0</v>
      </c>
      <c r="K521" s="240">
        <v>0</v>
      </c>
      <c r="L521" s="240">
        <v>22</v>
      </c>
      <c r="M521" s="240">
        <v>2218</v>
      </c>
      <c r="N521" s="240">
        <v>524</v>
      </c>
      <c r="Q521" s="235">
        <f>P520-P519</f>
        <v>65</v>
      </c>
    </row>
    <row r="522" spans="1:17" ht="15">
      <c r="A522" s="239" t="s">
        <v>31</v>
      </c>
      <c r="B522" s="239" t="s">
        <v>1196</v>
      </c>
      <c r="C522" s="240">
        <v>35</v>
      </c>
      <c r="D522" s="240">
        <v>4665</v>
      </c>
      <c r="E522" s="240">
        <v>3785</v>
      </c>
      <c r="F522" s="240">
        <v>34</v>
      </c>
      <c r="G522" s="240">
        <v>4964</v>
      </c>
      <c r="H522" s="240">
        <v>3992</v>
      </c>
      <c r="I522" s="240">
        <v>3</v>
      </c>
      <c r="J522" s="240">
        <v>257</v>
      </c>
      <c r="K522" s="240">
        <v>178</v>
      </c>
      <c r="L522" s="240">
        <v>72</v>
      </c>
      <c r="M522" s="240">
        <v>9886</v>
      </c>
      <c r="N522" s="240">
        <v>7955</v>
      </c>
    </row>
    <row r="523" spans="1:17" ht="15">
      <c r="A523" s="239" t="s">
        <v>31</v>
      </c>
      <c r="B523" s="239" t="s">
        <v>1197</v>
      </c>
      <c r="C523" s="240">
        <v>4</v>
      </c>
      <c r="D523" s="240">
        <v>165</v>
      </c>
      <c r="E523" s="240">
        <v>148</v>
      </c>
      <c r="F523" s="240">
        <v>2</v>
      </c>
      <c r="G523" s="240">
        <v>72</v>
      </c>
      <c r="H523" s="240">
        <v>39</v>
      </c>
      <c r="I523" s="240">
        <v>0</v>
      </c>
      <c r="J523" s="240">
        <v>0</v>
      </c>
      <c r="K523" s="240">
        <v>0</v>
      </c>
      <c r="L523" s="240">
        <v>6</v>
      </c>
      <c r="M523" s="240">
        <v>237</v>
      </c>
      <c r="N523" s="240">
        <v>187</v>
      </c>
    </row>
    <row r="524" spans="1:17" ht="15">
      <c r="A524" s="239" t="s">
        <v>31</v>
      </c>
      <c r="B524" s="239" t="s">
        <v>1198</v>
      </c>
      <c r="C524" s="240">
        <v>8</v>
      </c>
      <c r="D524" s="240">
        <v>618</v>
      </c>
      <c r="E524" s="240">
        <v>268</v>
      </c>
      <c r="F524" s="240">
        <v>7</v>
      </c>
      <c r="G524" s="240">
        <v>600</v>
      </c>
      <c r="H524" s="240">
        <v>398</v>
      </c>
      <c r="I524" s="240">
        <v>1</v>
      </c>
      <c r="J524" s="240">
        <v>100</v>
      </c>
      <c r="K524" s="240">
        <v>0</v>
      </c>
      <c r="L524" s="240">
        <v>16</v>
      </c>
      <c r="M524" s="240">
        <v>1318</v>
      </c>
      <c r="N524" s="240">
        <v>666</v>
      </c>
    </row>
    <row r="525" spans="1:17" ht="15">
      <c r="A525" s="239" t="s">
        <v>31</v>
      </c>
      <c r="B525" s="239" t="s">
        <v>1199</v>
      </c>
      <c r="C525" s="240">
        <v>8</v>
      </c>
      <c r="D525" s="240">
        <v>446</v>
      </c>
      <c r="E525" s="240">
        <v>282</v>
      </c>
      <c r="F525" s="240">
        <v>3</v>
      </c>
      <c r="G525" s="240">
        <v>133</v>
      </c>
      <c r="H525" s="240">
        <v>38</v>
      </c>
      <c r="I525" s="240">
        <v>0</v>
      </c>
      <c r="J525" s="240">
        <v>0</v>
      </c>
      <c r="K525" s="240">
        <v>0</v>
      </c>
      <c r="L525" s="240">
        <v>11</v>
      </c>
      <c r="M525" s="240">
        <v>579</v>
      </c>
      <c r="N525" s="240">
        <v>320</v>
      </c>
    </row>
    <row r="526" spans="1:17" ht="15">
      <c r="A526" s="239" t="s">
        <v>31</v>
      </c>
      <c r="B526" s="239" t="s">
        <v>1200</v>
      </c>
      <c r="C526" s="240">
        <v>9</v>
      </c>
      <c r="D526" s="240">
        <v>1036</v>
      </c>
      <c r="E526" s="240">
        <v>590</v>
      </c>
      <c r="F526" s="240">
        <v>6</v>
      </c>
      <c r="G526" s="240">
        <v>490</v>
      </c>
      <c r="H526" s="240">
        <v>169</v>
      </c>
      <c r="I526" s="240">
        <v>1</v>
      </c>
      <c r="J526" s="240">
        <v>10</v>
      </c>
      <c r="K526" s="240">
        <v>0</v>
      </c>
      <c r="L526" s="240">
        <v>16</v>
      </c>
      <c r="M526" s="240">
        <v>1536</v>
      </c>
      <c r="N526" s="240">
        <v>759</v>
      </c>
    </row>
    <row r="527" spans="1:17" ht="15">
      <c r="A527" s="239" t="s">
        <v>31</v>
      </c>
      <c r="B527" s="239" t="s">
        <v>1201</v>
      </c>
      <c r="C527" s="240">
        <v>1</v>
      </c>
      <c r="D527" s="240">
        <v>120</v>
      </c>
      <c r="E527" s="240">
        <v>65</v>
      </c>
      <c r="F527" s="240">
        <v>2</v>
      </c>
      <c r="G527" s="240">
        <v>120</v>
      </c>
      <c r="H527" s="240">
        <v>5</v>
      </c>
      <c r="I527" s="240">
        <v>0</v>
      </c>
      <c r="J527" s="240">
        <v>0</v>
      </c>
      <c r="K527" s="240">
        <v>0</v>
      </c>
      <c r="L527" s="240">
        <v>3</v>
      </c>
      <c r="M527" s="240">
        <v>240</v>
      </c>
      <c r="N527" s="240">
        <v>70</v>
      </c>
    </row>
    <row r="528" spans="1:17" ht="30">
      <c r="A528" s="239" t="s">
        <v>31</v>
      </c>
      <c r="B528" s="239" t="s">
        <v>1202</v>
      </c>
      <c r="C528" s="240">
        <v>1</v>
      </c>
      <c r="D528" s="240">
        <v>141</v>
      </c>
      <c r="E528" s="240">
        <v>140</v>
      </c>
      <c r="F528" s="240">
        <v>0</v>
      </c>
      <c r="G528" s="240">
        <v>0</v>
      </c>
      <c r="H528" s="240">
        <v>0</v>
      </c>
      <c r="I528" s="240">
        <v>0</v>
      </c>
      <c r="J528" s="240">
        <v>0</v>
      </c>
      <c r="K528" s="240">
        <v>0</v>
      </c>
      <c r="L528" s="240">
        <v>1</v>
      </c>
      <c r="M528" s="240">
        <v>141</v>
      </c>
      <c r="N528" s="240">
        <v>140</v>
      </c>
    </row>
    <row r="529" spans="1:14" ht="15">
      <c r="A529" s="239" t="s">
        <v>31</v>
      </c>
      <c r="B529" s="239" t="s">
        <v>1203</v>
      </c>
      <c r="C529" s="240">
        <v>3</v>
      </c>
      <c r="D529" s="240">
        <v>600</v>
      </c>
      <c r="E529" s="240">
        <v>505</v>
      </c>
      <c r="F529" s="240">
        <v>2</v>
      </c>
      <c r="G529" s="240">
        <v>150</v>
      </c>
      <c r="H529" s="240">
        <v>150</v>
      </c>
      <c r="I529" s="240">
        <v>0</v>
      </c>
      <c r="J529" s="240">
        <v>0</v>
      </c>
      <c r="K529" s="240">
        <v>0</v>
      </c>
      <c r="L529" s="240">
        <v>5</v>
      </c>
      <c r="M529" s="240">
        <v>750</v>
      </c>
      <c r="N529" s="240">
        <v>655</v>
      </c>
    </row>
    <row r="530" spans="1:14" ht="15">
      <c r="A530" s="239" t="s">
        <v>31</v>
      </c>
      <c r="B530" s="239" t="s">
        <v>1204</v>
      </c>
      <c r="C530" s="240">
        <v>9</v>
      </c>
      <c r="D530" s="240">
        <v>585</v>
      </c>
      <c r="E530" s="240">
        <v>409</v>
      </c>
      <c r="F530" s="240">
        <v>3</v>
      </c>
      <c r="G530" s="240">
        <v>219</v>
      </c>
      <c r="H530" s="240">
        <v>68</v>
      </c>
      <c r="I530" s="240">
        <v>1</v>
      </c>
      <c r="J530" s="240">
        <v>100</v>
      </c>
      <c r="K530" s="240">
        <v>0</v>
      </c>
      <c r="L530" s="240">
        <v>13</v>
      </c>
      <c r="M530" s="240">
        <v>904</v>
      </c>
      <c r="N530" s="240">
        <v>477</v>
      </c>
    </row>
    <row r="531" spans="1:14" ht="15">
      <c r="A531" s="239" t="s">
        <v>31</v>
      </c>
      <c r="B531" s="239" t="s">
        <v>1205</v>
      </c>
      <c r="C531" s="240">
        <v>7</v>
      </c>
      <c r="D531" s="240">
        <v>570</v>
      </c>
      <c r="E531" s="240">
        <v>290</v>
      </c>
      <c r="F531" s="240">
        <v>5</v>
      </c>
      <c r="G531" s="240">
        <v>455</v>
      </c>
      <c r="H531" s="240">
        <v>155</v>
      </c>
      <c r="I531" s="240">
        <v>2</v>
      </c>
      <c r="J531" s="240">
        <v>200</v>
      </c>
      <c r="K531" s="240">
        <v>50</v>
      </c>
      <c r="L531" s="240">
        <v>14</v>
      </c>
      <c r="M531" s="240">
        <v>1225</v>
      </c>
      <c r="N531" s="240">
        <v>495</v>
      </c>
    </row>
    <row r="532" spans="1:14" ht="15">
      <c r="A532" s="239" t="s">
        <v>31</v>
      </c>
      <c r="B532" s="239" t="s">
        <v>1206</v>
      </c>
      <c r="C532" s="240">
        <v>17</v>
      </c>
      <c r="D532" s="240">
        <v>2542</v>
      </c>
      <c r="E532" s="240">
        <v>1118</v>
      </c>
      <c r="F532" s="240">
        <v>14</v>
      </c>
      <c r="G532" s="240">
        <v>1561</v>
      </c>
      <c r="H532" s="240">
        <v>589</v>
      </c>
      <c r="I532" s="240">
        <v>2</v>
      </c>
      <c r="J532" s="240">
        <v>13</v>
      </c>
      <c r="K532" s="240">
        <v>6</v>
      </c>
      <c r="L532" s="240">
        <v>33</v>
      </c>
      <c r="M532" s="240">
        <v>4116</v>
      </c>
      <c r="N532" s="240">
        <v>1713</v>
      </c>
    </row>
    <row r="533" spans="1:14" ht="15">
      <c r="A533" s="239" t="s">
        <v>31</v>
      </c>
      <c r="B533" s="239" t="s">
        <v>1207</v>
      </c>
      <c r="C533" s="240">
        <v>33</v>
      </c>
      <c r="D533" s="240">
        <v>2707</v>
      </c>
      <c r="E533" s="240">
        <v>2839</v>
      </c>
      <c r="F533" s="240">
        <v>9</v>
      </c>
      <c r="G533" s="240">
        <v>699</v>
      </c>
      <c r="H533" s="240">
        <v>561</v>
      </c>
      <c r="I533" s="240">
        <v>0</v>
      </c>
      <c r="J533" s="240">
        <v>0</v>
      </c>
      <c r="K533" s="240">
        <v>0</v>
      </c>
      <c r="L533" s="240">
        <v>42</v>
      </c>
      <c r="M533" s="240">
        <v>3406</v>
      </c>
      <c r="N533" s="240">
        <v>3400</v>
      </c>
    </row>
    <row r="534" spans="1:14" ht="15">
      <c r="A534" s="239" t="s">
        <v>31</v>
      </c>
      <c r="B534" s="239" t="s">
        <v>1208</v>
      </c>
      <c r="C534" s="240">
        <v>9</v>
      </c>
      <c r="D534" s="240">
        <v>1036</v>
      </c>
      <c r="E534" s="240">
        <v>614</v>
      </c>
      <c r="F534" s="240">
        <v>8</v>
      </c>
      <c r="G534" s="240">
        <v>815</v>
      </c>
      <c r="H534" s="240">
        <v>459</v>
      </c>
      <c r="I534" s="240">
        <v>0</v>
      </c>
      <c r="J534" s="240">
        <v>0</v>
      </c>
      <c r="K534" s="240">
        <v>0</v>
      </c>
      <c r="L534" s="240">
        <v>17</v>
      </c>
      <c r="M534" s="240">
        <v>1851</v>
      </c>
      <c r="N534" s="240">
        <v>1073</v>
      </c>
    </row>
    <row r="535" spans="1:14" ht="15">
      <c r="A535" s="239" t="s">
        <v>31</v>
      </c>
      <c r="B535" s="239" t="s">
        <v>1209</v>
      </c>
      <c r="C535" s="240">
        <v>4</v>
      </c>
      <c r="D535" s="240">
        <v>295</v>
      </c>
      <c r="E535" s="240">
        <v>279</v>
      </c>
      <c r="F535" s="240">
        <v>3</v>
      </c>
      <c r="G535" s="240">
        <v>182</v>
      </c>
      <c r="H535" s="240">
        <v>20</v>
      </c>
      <c r="I535" s="240">
        <v>0</v>
      </c>
      <c r="J535" s="240">
        <v>0</v>
      </c>
      <c r="K535" s="240">
        <v>0</v>
      </c>
      <c r="L535" s="240">
        <v>7</v>
      </c>
      <c r="M535" s="240">
        <v>477</v>
      </c>
      <c r="N535" s="240">
        <v>299</v>
      </c>
    </row>
    <row r="536" spans="1:14" ht="15">
      <c r="A536" s="239" t="s">
        <v>31</v>
      </c>
      <c r="B536" s="239" t="s">
        <v>1210</v>
      </c>
      <c r="C536" s="240">
        <v>5</v>
      </c>
      <c r="D536" s="240">
        <v>436</v>
      </c>
      <c r="E536" s="240">
        <v>117</v>
      </c>
      <c r="F536" s="240">
        <v>4</v>
      </c>
      <c r="G536" s="240">
        <v>240</v>
      </c>
      <c r="H536" s="240">
        <v>108</v>
      </c>
      <c r="I536" s="240">
        <v>0</v>
      </c>
      <c r="J536" s="240">
        <v>0</v>
      </c>
      <c r="K536" s="240">
        <v>0</v>
      </c>
      <c r="L536" s="240">
        <v>9</v>
      </c>
      <c r="M536" s="240">
        <v>676</v>
      </c>
      <c r="N536" s="240">
        <v>225</v>
      </c>
    </row>
    <row r="537" spans="1:14" ht="30">
      <c r="A537" s="239" t="s">
        <v>31</v>
      </c>
      <c r="B537" s="239" t="s">
        <v>1211</v>
      </c>
      <c r="C537" s="240">
        <v>68</v>
      </c>
      <c r="D537" s="240">
        <v>15538</v>
      </c>
      <c r="E537" s="240">
        <v>11967</v>
      </c>
      <c r="F537" s="240">
        <v>61</v>
      </c>
      <c r="G537" s="240">
        <v>11666</v>
      </c>
      <c r="H537" s="240">
        <v>9255</v>
      </c>
      <c r="I537" s="240">
        <v>3</v>
      </c>
      <c r="J537" s="240">
        <v>896</v>
      </c>
      <c r="K537" s="240">
        <v>234</v>
      </c>
      <c r="L537" s="240">
        <v>132</v>
      </c>
      <c r="M537" s="240">
        <v>28100</v>
      </c>
      <c r="N537" s="240">
        <v>21456</v>
      </c>
    </row>
    <row r="538" spans="1:14" ht="15">
      <c r="A538" s="239" t="s">
        <v>31</v>
      </c>
      <c r="B538" s="239" t="s">
        <v>1212</v>
      </c>
      <c r="C538" s="240">
        <v>68</v>
      </c>
      <c r="D538" s="240">
        <v>16944</v>
      </c>
      <c r="E538" s="240">
        <v>11385</v>
      </c>
      <c r="F538" s="240">
        <v>63</v>
      </c>
      <c r="G538" s="240">
        <v>11816</v>
      </c>
      <c r="H538" s="240">
        <v>6995</v>
      </c>
      <c r="I538" s="240">
        <v>0</v>
      </c>
      <c r="J538" s="240">
        <v>0</v>
      </c>
      <c r="K538" s="240">
        <v>0</v>
      </c>
      <c r="L538" s="240">
        <v>131</v>
      </c>
      <c r="M538" s="240">
        <v>28760</v>
      </c>
      <c r="N538" s="240">
        <v>18380</v>
      </c>
    </row>
    <row r="539" spans="1:14" ht="15">
      <c r="A539" s="239" t="s">
        <v>31</v>
      </c>
      <c r="B539" s="239" t="s">
        <v>1213</v>
      </c>
      <c r="C539" s="240">
        <v>9</v>
      </c>
      <c r="D539" s="240">
        <v>722</v>
      </c>
      <c r="E539" s="240">
        <v>399</v>
      </c>
      <c r="F539" s="240">
        <v>7</v>
      </c>
      <c r="G539" s="240">
        <v>299</v>
      </c>
      <c r="H539" s="240">
        <v>133</v>
      </c>
      <c r="I539" s="240">
        <v>1</v>
      </c>
      <c r="J539" s="240">
        <v>80</v>
      </c>
      <c r="K539" s="240">
        <v>160</v>
      </c>
      <c r="L539" s="240">
        <v>17</v>
      </c>
      <c r="M539" s="240">
        <v>1101</v>
      </c>
      <c r="N539" s="240">
        <v>692</v>
      </c>
    </row>
    <row r="540" spans="1:14" ht="15">
      <c r="A540" s="239" t="s">
        <v>31</v>
      </c>
      <c r="B540" s="239" t="s">
        <v>1214</v>
      </c>
      <c r="C540" s="240">
        <v>6</v>
      </c>
      <c r="D540" s="240">
        <v>490</v>
      </c>
      <c r="E540" s="240">
        <v>295</v>
      </c>
      <c r="F540" s="240">
        <v>3</v>
      </c>
      <c r="G540" s="240">
        <v>390</v>
      </c>
      <c r="H540" s="240">
        <v>200</v>
      </c>
      <c r="I540" s="240">
        <v>1</v>
      </c>
      <c r="J540" s="240">
        <v>250</v>
      </c>
      <c r="K540" s="240">
        <v>60</v>
      </c>
      <c r="L540" s="240">
        <v>10</v>
      </c>
      <c r="M540" s="240">
        <v>1130</v>
      </c>
      <c r="N540" s="240">
        <v>555</v>
      </c>
    </row>
    <row r="541" spans="1:14" ht="15">
      <c r="A541" s="239" t="s">
        <v>31</v>
      </c>
      <c r="B541" s="239" t="s">
        <v>1215</v>
      </c>
      <c r="C541" s="240">
        <v>26</v>
      </c>
      <c r="D541" s="240">
        <v>2607</v>
      </c>
      <c r="E541" s="240">
        <v>1733</v>
      </c>
      <c r="F541" s="240">
        <v>24</v>
      </c>
      <c r="G541" s="240">
        <v>2182</v>
      </c>
      <c r="H541" s="240">
        <v>1611</v>
      </c>
      <c r="I541" s="240">
        <v>1</v>
      </c>
      <c r="J541" s="240">
        <v>52</v>
      </c>
      <c r="K541" s="240">
        <v>49</v>
      </c>
      <c r="L541" s="240">
        <v>51</v>
      </c>
      <c r="M541" s="240">
        <v>4841</v>
      </c>
      <c r="N541" s="240">
        <v>3393</v>
      </c>
    </row>
    <row r="542" spans="1:14" ht="15">
      <c r="A542" s="239" t="s">
        <v>31</v>
      </c>
      <c r="B542" s="239" t="s">
        <v>853</v>
      </c>
      <c r="C542" s="240">
        <v>8</v>
      </c>
      <c r="D542" s="240">
        <v>506</v>
      </c>
      <c r="E542" s="240">
        <v>357</v>
      </c>
      <c r="F542" s="240">
        <v>3</v>
      </c>
      <c r="G542" s="240">
        <v>122</v>
      </c>
      <c r="H542" s="240">
        <v>28</v>
      </c>
      <c r="I542" s="240">
        <v>1</v>
      </c>
      <c r="J542" s="240">
        <v>50</v>
      </c>
      <c r="K542" s="240">
        <v>14</v>
      </c>
      <c r="L542" s="240">
        <v>12</v>
      </c>
      <c r="M542" s="240">
        <v>678</v>
      </c>
      <c r="N542" s="240">
        <v>399</v>
      </c>
    </row>
    <row r="543" spans="1:14" ht="15">
      <c r="A543" s="239" t="s">
        <v>31</v>
      </c>
      <c r="B543" s="239" t="s">
        <v>1216</v>
      </c>
      <c r="C543" s="240">
        <v>8</v>
      </c>
      <c r="D543" s="240">
        <v>521</v>
      </c>
      <c r="E543" s="240">
        <v>262</v>
      </c>
      <c r="F543" s="240">
        <v>2</v>
      </c>
      <c r="G543" s="240">
        <v>100</v>
      </c>
      <c r="H543" s="240">
        <v>0</v>
      </c>
      <c r="I543" s="240">
        <v>0</v>
      </c>
      <c r="J543" s="240">
        <v>0</v>
      </c>
      <c r="K543" s="240">
        <v>0</v>
      </c>
      <c r="L543" s="240">
        <v>10</v>
      </c>
      <c r="M543" s="240">
        <v>621</v>
      </c>
      <c r="N543" s="240">
        <v>262</v>
      </c>
    </row>
    <row r="544" spans="1:14" ht="15">
      <c r="A544" s="239" t="s">
        <v>31</v>
      </c>
      <c r="B544" s="239" t="s">
        <v>1217</v>
      </c>
      <c r="C544" s="240">
        <v>3</v>
      </c>
      <c r="D544" s="240">
        <v>120</v>
      </c>
      <c r="E544" s="240">
        <v>61</v>
      </c>
      <c r="F544" s="240">
        <v>1</v>
      </c>
      <c r="G544" s="240">
        <v>20</v>
      </c>
      <c r="H544" s="240">
        <v>20</v>
      </c>
      <c r="I544" s="240">
        <v>0</v>
      </c>
      <c r="J544" s="240">
        <v>0</v>
      </c>
      <c r="K544" s="240">
        <v>0</v>
      </c>
      <c r="L544" s="240">
        <v>4</v>
      </c>
      <c r="M544" s="240">
        <v>140</v>
      </c>
      <c r="N544" s="240">
        <v>81</v>
      </c>
    </row>
    <row r="545" spans="1:14" ht="15">
      <c r="A545" s="239" t="s">
        <v>31</v>
      </c>
      <c r="B545" s="239" t="s">
        <v>1218</v>
      </c>
      <c r="C545" s="240">
        <v>2</v>
      </c>
      <c r="D545" s="240">
        <v>64</v>
      </c>
      <c r="E545" s="240">
        <v>32</v>
      </c>
      <c r="F545" s="240">
        <v>1</v>
      </c>
      <c r="G545" s="240">
        <v>32</v>
      </c>
      <c r="H545" s="240">
        <v>32</v>
      </c>
      <c r="I545" s="240">
        <v>1</v>
      </c>
      <c r="J545" s="240">
        <v>100</v>
      </c>
      <c r="K545" s="240">
        <v>0</v>
      </c>
      <c r="L545" s="240">
        <v>4</v>
      </c>
      <c r="M545" s="240">
        <v>196</v>
      </c>
      <c r="N545" s="240">
        <v>64</v>
      </c>
    </row>
    <row r="546" spans="1:14" ht="15">
      <c r="A546" s="239" t="s">
        <v>31</v>
      </c>
      <c r="B546" s="239" t="s">
        <v>1219</v>
      </c>
      <c r="C546" s="240">
        <v>22</v>
      </c>
      <c r="D546" s="240">
        <v>2020</v>
      </c>
      <c r="E546" s="240">
        <v>1442</v>
      </c>
      <c r="F546" s="240">
        <v>20</v>
      </c>
      <c r="G546" s="240">
        <v>1318</v>
      </c>
      <c r="H546" s="240">
        <v>788</v>
      </c>
      <c r="I546" s="240">
        <v>2</v>
      </c>
      <c r="J546" s="240">
        <v>150</v>
      </c>
      <c r="K546" s="240">
        <v>132</v>
      </c>
      <c r="L546" s="240">
        <v>44</v>
      </c>
      <c r="M546" s="240">
        <v>3488</v>
      </c>
      <c r="N546" s="240">
        <v>2362</v>
      </c>
    </row>
    <row r="547" spans="1:14" ht="15">
      <c r="A547" s="239" t="s">
        <v>31</v>
      </c>
      <c r="B547" s="239" t="s">
        <v>1220</v>
      </c>
      <c r="C547" s="240">
        <v>18</v>
      </c>
      <c r="D547" s="240">
        <v>2272</v>
      </c>
      <c r="E547" s="240">
        <v>1771</v>
      </c>
      <c r="F547" s="240">
        <v>13</v>
      </c>
      <c r="G547" s="240">
        <v>1572</v>
      </c>
      <c r="H547" s="240">
        <v>1132</v>
      </c>
      <c r="I547" s="240">
        <v>1</v>
      </c>
      <c r="J547" s="240">
        <v>45</v>
      </c>
      <c r="K547" s="240">
        <v>39</v>
      </c>
      <c r="L547" s="240">
        <v>32</v>
      </c>
      <c r="M547" s="240">
        <v>3889</v>
      </c>
      <c r="N547" s="240">
        <v>2942</v>
      </c>
    </row>
    <row r="548" spans="1:14" ht="30">
      <c r="A548" s="239" t="s">
        <v>31</v>
      </c>
      <c r="B548" s="239" t="s">
        <v>1221</v>
      </c>
      <c r="C548" s="240">
        <v>7</v>
      </c>
      <c r="D548" s="240">
        <v>534</v>
      </c>
      <c r="E548" s="240">
        <v>291</v>
      </c>
      <c r="F548" s="240">
        <v>10</v>
      </c>
      <c r="G548" s="240">
        <v>359</v>
      </c>
      <c r="H548" s="240">
        <v>88</v>
      </c>
      <c r="I548" s="240">
        <v>3</v>
      </c>
      <c r="J548" s="240">
        <v>120</v>
      </c>
      <c r="K548" s="240">
        <v>51</v>
      </c>
      <c r="L548" s="240">
        <v>20</v>
      </c>
      <c r="M548" s="240">
        <v>1013</v>
      </c>
      <c r="N548" s="240">
        <v>430</v>
      </c>
    </row>
    <row r="549" spans="1:14" ht="15">
      <c r="A549" s="239" t="s">
        <v>31</v>
      </c>
      <c r="B549" s="239" t="s">
        <v>1222</v>
      </c>
      <c r="C549" s="240">
        <v>2</v>
      </c>
      <c r="D549" s="240">
        <v>250</v>
      </c>
      <c r="E549" s="240">
        <v>450</v>
      </c>
      <c r="F549" s="240">
        <v>1</v>
      </c>
      <c r="G549" s="240">
        <v>100</v>
      </c>
      <c r="H549" s="240">
        <v>90</v>
      </c>
      <c r="I549" s="240">
        <v>2</v>
      </c>
      <c r="J549" s="240">
        <v>100</v>
      </c>
      <c r="K549" s="240">
        <v>95</v>
      </c>
      <c r="L549" s="240">
        <v>5</v>
      </c>
      <c r="M549" s="240">
        <v>450</v>
      </c>
      <c r="N549" s="240">
        <v>635</v>
      </c>
    </row>
    <row r="550" spans="1:14" ht="15">
      <c r="A550" s="239" t="s">
        <v>31</v>
      </c>
      <c r="B550" s="239" t="s">
        <v>1223</v>
      </c>
      <c r="C550" s="240">
        <v>7</v>
      </c>
      <c r="D550" s="240">
        <v>800</v>
      </c>
      <c r="E550" s="240">
        <v>435</v>
      </c>
      <c r="F550" s="240">
        <v>5</v>
      </c>
      <c r="G550" s="240">
        <v>354</v>
      </c>
      <c r="H550" s="240">
        <v>206</v>
      </c>
      <c r="I550" s="240">
        <v>0</v>
      </c>
      <c r="J550" s="240">
        <v>0</v>
      </c>
      <c r="K550" s="240">
        <v>0</v>
      </c>
      <c r="L550" s="240">
        <v>12</v>
      </c>
      <c r="M550" s="240">
        <v>1154</v>
      </c>
      <c r="N550" s="240">
        <v>641</v>
      </c>
    </row>
    <row r="551" spans="1:14" ht="15">
      <c r="A551" s="239" t="s">
        <v>31</v>
      </c>
      <c r="B551" s="239" t="s">
        <v>1224</v>
      </c>
      <c r="C551" s="240">
        <v>75</v>
      </c>
      <c r="D551" s="240">
        <v>11832</v>
      </c>
      <c r="E551" s="240">
        <v>9968</v>
      </c>
      <c r="F551" s="240">
        <v>53</v>
      </c>
      <c r="G551" s="240">
        <v>5521</v>
      </c>
      <c r="H551" s="240">
        <v>3750</v>
      </c>
      <c r="I551" s="240">
        <v>2</v>
      </c>
      <c r="J551" s="240">
        <v>86</v>
      </c>
      <c r="K551" s="240">
        <v>130</v>
      </c>
      <c r="L551" s="240">
        <v>130</v>
      </c>
      <c r="M551" s="240">
        <v>17439</v>
      </c>
      <c r="N551" s="240">
        <v>13848</v>
      </c>
    </row>
    <row r="552" spans="1:14" ht="15">
      <c r="A552" s="239" t="s">
        <v>31</v>
      </c>
      <c r="B552" s="239" t="s">
        <v>1225</v>
      </c>
      <c r="C552" s="240">
        <v>8</v>
      </c>
      <c r="D552" s="240">
        <v>1483</v>
      </c>
      <c r="E552" s="240">
        <v>425</v>
      </c>
      <c r="F552" s="240">
        <v>5</v>
      </c>
      <c r="G552" s="240">
        <v>570</v>
      </c>
      <c r="H552" s="240">
        <v>240</v>
      </c>
      <c r="I552" s="240">
        <v>1</v>
      </c>
      <c r="J552" s="240">
        <v>50</v>
      </c>
      <c r="K552" s="240">
        <v>20</v>
      </c>
      <c r="L552" s="240">
        <v>14</v>
      </c>
      <c r="M552" s="240">
        <v>2103</v>
      </c>
      <c r="N552" s="240">
        <v>685</v>
      </c>
    </row>
    <row r="553" spans="1:14" ht="15">
      <c r="A553" s="239" t="s">
        <v>31</v>
      </c>
      <c r="B553" s="239" t="s">
        <v>1226</v>
      </c>
      <c r="C553" s="240">
        <v>3</v>
      </c>
      <c r="D553" s="240">
        <v>200</v>
      </c>
      <c r="E553" s="240">
        <v>172</v>
      </c>
      <c r="F553" s="240">
        <v>0</v>
      </c>
      <c r="G553" s="240">
        <v>0</v>
      </c>
      <c r="H553" s="240">
        <v>0</v>
      </c>
      <c r="I553" s="240">
        <v>1</v>
      </c>
      <c r="J553" s="240">
        <v>50</v>
      </c>
      <c r="K553" s="240">
        <v>0</v>
      </c>
      <c r="L553" s="240">
        <v>4</v>
      </c>
      <c r="M553" s="240">
        <v>250</v>
      </c>
      <c r="N553" s="240">
        <v>172</v>
      </c>
    </row>
    <row r="554" spans="1:14" ht="15">
      <c r="A554" s="239" t="s">
        <v>31</v>
      </c>
      <c r="B554" s="239" t="s">
        <v>1227</v>
      </c>
      <c r="C554" s="240">
        <v>5</v>
      </c>
      <c r="D554" s="240">
        <v>376</v>
      </c>
      <c r="E554" s="240">
        <v>126</v>
      </c>
      <c r="F554" s="240">
        <v>2</v>
      </c>
      <c r="G554" s="240">
        <v>93</v>
      </c>
      <c r="H554" s="240">
        <v>25</v>
      </c>
      <c r="I554" s="240">
        <v>1</v>
      </c>
      <c r="J554" s="240">
        <v>50</v>
      </c>
      <c r="K554" s="240">
        <v>0</v>
      </c>
      <c r="L554" s="240">
        <v>8</v>
      </c>
      <c r="M554" s="240">
        <v>519</v>
      </c>
      <c r="N554" s="240">
        <v>151</v>
      </c>
    </row>
    <row r="555" spans="1:14" ht="15">
      <c r="A555" s="239" t="s">
        <v>31</v>
      </c>
      <c r="B555" s="239" t="s">
        <v>1228</v>
      </c>
      <c r="C555" s="240">
        <v>1</v>
      </c>
      <c r="D555" s="240">
        <v>36</v>
      </c>
      <c r="E555" s="240">
        <v>36</v>
      </c>
      <c r="F555" s="240">
        <v>0</v>
      </c>
      <c r="G555" s="240">
        <v>0</v>
      </c>
      <c r="H555" s="240">
        <v>0</v>
      </c>
      <c r="I555" s="240">
        <v>0</v>
      </c>
      <c r="J555" s="240">
        <v>0</v>
      </c>
      <c r="K555" s="240">
        <v>0</v>
      </c>
      <c r="L555" s="240">
        <v>1</v>
      </c>
      <c r="M555" s="240">
        <v>36</v>
      </c>
      <c r="N555" s="240">
        <v>36</v>
      </c>
    </row>
    <row r="556" spans="1:14" ht="15">
      <c r="A556" s="239" t="s">
        <v>31</v>
      </c>
      <c r="B556" s="239" t="s">
        <v>1229</v>
      </c>
      <c r="C556" s="240">
        <v>82</v>
      </c>
      <c r="D556" s="240">
        <v>15422</v>
      </c>
      <c r="E556" s="240">
        <v>12674</v>
      </c>
      <c r="F556" s="240">
        <v>93</v>
      </c>
      <c r="G556" s="240">
        <v>15465</v>
      </c>
      <c r="H556" s="240">
        <v>12968</v>
      </c>
      <c r="I556" s="240">
        <v>17</v>
      </c>
      <c r="J556" s="240">
        <v>1275</v>
      </c>
      <c r="K556" s="240">
        <v>1012</v>
      </c>
      <c r="L556" s="240">
        <v>192</v>
      </c>
      <c r="M556" s="240">
        <v>32162</v>
      </c>
      <c r="N556" s="240">
        <v>26654</v>
      </c>
    </row>
    <row r="557" spans="1:14" ht="15">
      <c r="A557" s="239" t="s">
        <v>31</v>
      </c>
      <c r="B557" s="239" t="s">
        <v>1230</v>
      </c>
      <c r="C557" s="240">
        <v>3</v>
      </c>
      <c r="D557" s="240">
        <v>174</v>
      </c>
      <c r="E557" s="240">
        <v>15</v>
      </c>
      <c r="F557" s="240">
        <v>0</v>
      </c>
      <c r="G557" s="240">
        <v>0</v>
      </c>
      <c r="H557" s="240">
        <v>0</v>
      </c>
      <c r="I557" s="240">
        <v>0</v>
      </c>
      <c r="J557" s="240">
        <v>0</v>
      </c>
      <c r="K557" s="240">
        <v>0</v>
      </c>
      <c r="L557" s="240">
        <v>3</v>
      </c>
      <c r="M557" s="240">
        <v>174</v>
      </c>
      <c r="N557" s="240">
        <v>15</v>
      </c>
    </row>
    <row r="558" spans="1:14" ht="15">
      <c r="A558" s="239" t="s">
        <v>31</v>
      </c>
      <c r="B558" s="239" t="s">
        <v>1231</v>
      </c>
      <c r="C558" s="240">
        <v>2</v>
      </c>
      <c r="D558" s="240">
        <v>206</v>
      </c>
      <c r="E558" s="240">
        <v>161</v>
      </c>
      <c r="F558" s="240">
        <v>1</v>
      </c>
      <c r="G558" s="240">
        <v>36</v>
      </c>
      <c r="H558" s="240">
        <v>6</v>
      </c>
      <c r="I558" s="240">
        <v>0</v>
      </c>
      <c r="J558" s="240">
        <v>0</v>
      </c>
      <c r="K558" s="240">
        <v>0</v>
      </c>
      <c r="L558" s="240">
        <v>3</v>
      </c>
      <c r="M558" s="240">
        <v>242</v>
      </c>
      <c r="N558" s="240">
        <v>167</v>
      </c>
    </row>
    <row r="559" spans="1:14" ht="15">
      <c r="A559" s="239" t="s">
        <v>31</v>
      </c>
      <c r="B559" s="239" t="s">
        <v>1232</v>
      </c>
      <c r="C559" s="240">
        <v>3</v>
      </c>
      <c r="D559" s="240">
        <v>123</v>
      </c>
      <c r="E559" s="240">
        <v>95</v>
      </c>
      <c r="F559" s="240">
        <v>3</v>
      </c>
      <c r="G559" s="240">
        <v>230</v>
      </c>
      <c r="H559" s="240">
        <v>60</v>
      </c>
      <c r="I559" s="240">
        <v>0</v>
      </c>
      <c r="J559" s="240">
        <v>0</v>
      </c>
      <c r="K559" s="240">
        <v>0</v>
      </c>
      <c r="L559" s="240">
        <v>6</v>
      </c>
      <c r="M559" s="240">
        <v>353</v>
      </c>
      <c r="N559" s="240">
        <v>155</v>
      </c>
    </row>
    <row r="560" spans="1:14" ht="15">
      <c r="A560" s="239" t="s">
        <v>31</v>
      </c>
      <c r="B560" s="239" t="s">
        <v>1233</v>
      </c>
      <c r="C560" s="240">
        <v>45</v>
      </c>
      <c r="D560" s="240">
        <v>6589</v>
      </c>
      <c r="E560" s="240">
        <v>4689</v>
      </c>
      <c r="F560" s="240">
        <v>25</v>
      </c>
      <c r="G560" s="240">
        <v>2663</v>
      </c>
      <c r="H560" s="240">
        <v>1452</v>
      </c>
      <c r="I560" s="240">
        <v>1</v>
      </c>
      <c r="J560" s="240">
        <v>12</v>
      </c>
      <c r="K560" s="240">
        <v>0</v>
      </c>
      <c r="L560" s="240">
        <v>71</v>
      </c>
      <c r="M560" s="240">
        <v>9264</v>
      </c>
      <c r="N560" s="240">
        <v>6141</v>
      </c>
    </row>
    <row r="561" spans="1:14" ht="15">
      <c r="A561" s="239" t="s">
        <v>31</v>
      </c>
      <c r="B561" s="239" t="s">
        <v>1234</v>
      </c>
      <c r="C561" s="240">
        <v>2</v>
      </c>
      <c r="D561" s="240">
        <v>140</v>
      </c>
      <c r="E561" s="240">
        <v>102</v>
      </c>
      <c r="F561" s="240">
        <v>5</v>
      </c>
      <c r="G561" s="240">
        <v>500</v>
      </c>
      <c r="H561" s="240">
        <v>230</v>
      </c>
      <c r="I561" s="240">
        <v>1</v>
      </c>
      <c r="J561" s="240">
        <v>100</v>
      </c>
      <c r="K561" s="240">
        <v>0</v>
      </c>
      <c r="L561" s="240">
        <v>8</v>
      </c>
      <c r="M561" s="240">
        <v>740</v>
      </c>
      <c r="N561" s="240">
        <v>332</v>
      </c>
    </row>
    <row r="562" spans="1:14" ht="15">
      <c r="A562" s="239" t="s">
        <v>31</v>
      </c>
      <c r="B562" s="239" t="s">
        <v>1235</v>
      </c>
      <c r="C562" s="240">
        <v>55</v>
      </c>
      <c r="D562" s="240">
        <v>8682</v>
      </c>
      <c r="E562" s="240">
        <v>5988</v>
      </c>
      <c r="F562" s="240">
        <v>45</v>
      </c>
      <c r="G562" s="240">
        <v>5380</v>
      </c>
      <c r="H562" s="240">
        <v>3681</v>
      </c>
      <c r="I562" s="240">
        <v>0</v>
      </c>
      <c r="J562" s="240">
        <v>0</v>
      </c>
      <c r="K562" s="240">
        <v>0</v>
      </c>
      <c r="L562" s="240">
        <v>100</v>
      </c>
      <c r="M562" s="240">
        <v>14062</v>
      </c>
      <c r="N562" s="240">
        <v>9669</v>
      </c>
    </row>
    <row r="563" spans="1:14" ht="15">
      <c r="A563" s="239" t="s">
        <v>31</v>
      </c>
      <c r="B563" s="239" t="s">
        <v>1236</v>
      </c>
      <c r="C563" s="240">
        <v>9</v>
      </c>
      <c r="D563" s="240">
        <v>610</v>
      </c>
      <c r="E563" s="240">
        <v>348</v>
      </c>
      <c r="F563" s="240">
        <v>3</v>
      </c>
      <c r="G563" s="240">
        <v>110</v>
      </c>
      <c r="H563" s="240">
        <v>45</v>
      </c>
      <c r="I563" s="240">
        <v>0</v>
      </c>
      <c r="J563" s="240">
        <v>0</v>
      </c>
      <c r="K563" s="240">
        <v>0</v>
      </c>
      <c r="L563" s="240">
        <v>12</v>
      </c>
      <c r="M563" s="240">
        <v>720</v>
      </c>
      <c r="N563" s="240">
        <v>393</v>
      </c>
    </row>
    <row r="564" spans="1:14" ht="15">
      <c r="A564" s="239" t="s">
        <v>31</v>
      </c>
      <c r="B564" s="239" t="s">
        <v>1237</v>
      </c>
      <c r="C564" s="240">
        <v>20</v>
      </c>
      <c r="D564" s="240">
        <v>5946</v>
      </c>
      <c r="E564" s="240">
        <v>5579</v>
      </c>
      <c r="F564" s="240">
        <v>19</v>
      </c>
      <c r="G564" s="240">
        <v>3731</v>
      </c>
      <c r="H564" s="240">
        <v>3223</v>
      </c>
      <c r="I564" s="240">
        <v>1</v>
      </c>
      <c r="J564" s="240">
        <v>220</v>
      </c>
      <c r="K564" s="240">
        <v>200</v>
      </c>
      <c r="L564" s="240">
        <v>40</v>
      </c>
      <c r="M564" s="240">
        <v>9897</v>
      </c>
      <c r="N564" s="240">
        <v>9002</v>
      </c>
    </row>
    <row r="565" spans="1:14" ht="15">
      <c r="A565" s="239" t="s">
        <v>31</v>
      </c>
      <c r="B565" s="239" t="s">
        <v>1238</v>
      </c>
      <c r="C565" s="240">
        <v>9</v>
      </c>
      <c r="D565" s="240">
        <v>681</v>
      </c>
      <c r="E565" s="240">
        <v>287</v>
      </c>
      <c r="F565" s="240">
        <v>11</v>
      </c>
      <c r="G565" s="240">
        <v>601</v>
      </c>
      <c r="H565" s="240">
        <v>346</v>
      </c>
      <c r="I565" s="240">
        <v>0</v>
      </c>
      <c r="J565" s="240">
        <v>0</v>
      </c>
      <c r="K565" s="240">
        <v>0</v>
      </c>
      <c r="L565" s="240">
        <v>20</v>
      </c>
      <c r="M565" s="240">
        <v>1282</v>
      </c>
      <c r="N565" s="240">
        <v>633</v>
      </c>
    </row>
    <row r="566" spans="1:14" ht="15">
      <c r="A566" s="239" t="s">
        <v>31</v>
      </c>
      <c r="B566" s="239" t="s">
        <v>1239</v>
      </c>
      <c r="C566" s="240">
        <v>2</v>
      </c>
      <c r="D566" s="240">
        <v>55</v>
      </c>
      <c r="E566" s="240">
        <v>5</v>
      </c>
      <c r="F566" s="240">
        <v>3</v>
      </c>
      <c r="G566" s="240">
        <v>150</v>
      </c>
      <c r="H566" s="240">
        <v>25</v>
      </c>
      <c r="I566" s="240">
        <v>0</v>
      </c>
      <c r="J566" s="240">
        <v>0</v>
      </c>
      <c r="K566" s="240">
        <v>0</v>
      </c>
      <c r="L566" s="240">
        <v>5</v>
      </c>
      <c r="M566" s="240">
        <v>205</v>
      </c>
      <c r="N566" s="240">
        <v>30</v>
      </c>
    </row>
    <row r="567" spans="1:14" ht="15">
      <c r="A567" s="239" t="s">
        <v>31</v>
      </c>
      <c r="B567" s="239" t="s">
        <v>1129</v>
      </c>
      <c r="C567" s="240">
        <v>10</v>
      </c>
      <c r="D567" s="240">
        <v>638</v>
      </c>
      <c r="E567" s="240">
        <v>567</v>
      </c>
      <c r="F567" s="240">
        <v>9</v>
      </c>
      <c r="G567" s="240">
        <v>730</v>
      </c>
      <c r="H567" s="240">
        <v>559</v>
      </c>
      <c r="I567" s="240">
        <v>1</v>
      </c>
      <c r="J567" s="240">
        <v>100</v>
      </c>
      <c r="K567" s="240">
        <v>55</v>
      </c>
      <c r="L567" s="240">
        <v>20</v>
      </c>
      <c r="M567" s="240">
        <v>1468</v>
      </c>
      <c r="N567" s="240">
        <v>1181</v>
      </c>
    </row>
    <row r="568" spans="1:14" ht="15">
      <c r="A568" s="239" t="s">
        <v>31</v>
      </c>
      <c r="B568" s="239" t="s">
        <v>1240</v>
      </c>
      <c r="C568" s="240">
        <v>16</v>
      </c>
      <c r="D568" s="240">
        <v>1191</v>
      </c>
      <c r="E568" s="240">
        <v>907</v>
      </c>
      <c r="F568" s="240">
        <v>9</v>
      </c>
      <c r="G568" s="240">
        <v>772</v>
      </c>
      <c r="H568" s="240">
        <v>498</v>
      </c>
      <c r="I568" s="240">
        <v>1</v>
      </c>
      <c r="J568" s="240">
        <v>68</v>
      </c>
      <c r="K568" s="240">
        <v>52</v>
      </c>
      <c r="L568" s="240">
        <v>26</v>
      </c>
      <c r="M568" s="240">
        <v>2031</v>
      </c>
      <c r="N568" s="240">
        <v>1457</v>
      </c>
    </row>
    <row r="569" spans="1:14" ht="15">
      <c r="A569" s="239" t="s">
        <v>31</v>
      </c>
      <c r="B569" s="239" t="s">
        <v>1241</v>
      </c>
      <c r="C569" s="240">
        <v>6</v>
      </c>
      <c r="D569" s="240">
        <v>620</v>
      </c>
      <c r="E569" s="240">
        <v>392</v>
      </c>
      <c r="F569" s="240">
        <v>3</v>
      </c>
      <c r="G569" s="240">
        <v>170</v>
      </c>
      <c r="H569" s="240">
        <v>32</v>
      </c>
      <c r="I569" s="240">
        <v>0</v>
      </c>
      <c r="J569" s="240">
        <v>0</v>
      </c>
      <c r="K569" s="240">
        <v>0</v>
      </c>
      <c r="L569" s="240">
        <v>9</v>
      </c>
      <c r="M569" s="240">
        <v>790</v>
      </c>
      <c r="N569" s="240">
        <v>424</v>
      </c>
    </row>
    <row r="570" spans="1:14" ht="15">
      <c r="A570" s="239" t="s">
        <v>31</v>
      </c>
      <c r="B570" s="239" t="s">
        <v>1242</v>
      </c>
      <c r="C570" s="240">
        <v>8</v>
      </c>
      <c r="D570" s="240">
        <v>477</v>
      </c>
      <c r="E570" s="240">
        <v>254</v>
      </c>
      <c r="F570" s="240">
        <v>14</v>
      </c>
      <c r="G570" s="240">
        <v>967</v>
      </c>
      <c r="H570" s="240">
        <v>472</v>
      </c>
      <c r="I570" s="240">
        <v>0</v>
      </c>
      <c r="J570" s="240">
        <v>0</v>
      </c>
      <c r="K570" s="240">
        <v>0</v>
      </c>
      <c r="L570" s="240">
        <v>22</v>
      </c>
      <c r="M570" s="240">
        <v>1444</v>
      </c>
      <c r="N570" s="240">
        <v>726</v>
      </c>
    </row>
    <row r="571" spans="1:14" ht="30">
      <c r="A571" s="239" t="s">
        <v>31</v>
      </c>
      <c r="B571" s="239" t="s">
        <v>1243</v>
      </c>
      <c r="C571" s="240">
        <v>1</v>
      </c>
      <c r="D571" s="240">
        <v>30</v>
      </c>
      <c r="E571" s="240">
        <v>30</v>
      </c>
      <c r="F571" s="240">
        <v>1</v>
      </c>
      <c r="G571" s="240">
        <v>50</v>
      </c>
      <c r="H571" s="240">
        <v>46</v>
      </c>
      <c r="I571" s="240">
        <v>1</v>
      </c>
      <c r="J571" s="240">
        <v>50</v>
      </c>
      <c r="K571" s="240">
        <v>0</v>
      </c>
      <c r="L571" s="240">
        <v>3</v>
      </c>
      <c r="M571" s="240">
        <v>130</v>
      </c>
      <c r="N571" s="240">
        <v>76</v>
      </c>
    </row>
    <row r="572" spans="1:14" ht="30">
      <c r="A572" s="239" t="s">
        <v>31</v>
      </c>
      <c r="B572" s="239" t="s">
        <v>1244</v>
      </c>
      <c r="C572" s="240">
        <v>2</v>
      </c>
      <c r="D572" s="240">
        <v>200</v>
      </c>
      <c r="E572" s="240">
        <v>10</v>
      </c>
      <c r="F572" s="240">
        <v>1</v>
      </c>
      <c r="G572" s="240">
        <v>100</v>
      </c>
      <c r="H572" s="240">
        <v>0</v>
      </c>
      <c r="I572" s="240">
        <v>0</v>
      </c>
      <c r="J572" s="240">
        <v>0</v>
      </c>
      <c r="K572" s="240">
        <v>0</v>
      </c>
      <c r="L572" s="240">
        <v>3</v>
      </c>
      <c r="M572" s="240">
        <v>300</v>
      </c>
      <c r="N572" s="240">
        <v>10</v>
      </c>
    </row>
    <row r="573" spans="1:14" ht="15">
      <c r="A573" s="239" t="s">
        <v>31</v>
      </c>
      <c r="B573" s="239" t="s">
        <v>1245</v>
      </c>
      <c r="C573" s="240">
        <v>3</v>
      </c>
      <c r="D573" s="240">
        <v>242</v>
      </c>
      <c r="E573" s="240">
        <v>142</v>
      </c>
      <c r="F573" s="240">
        <v>7</v>
      </c>
      <c r="G573" s="240">
        <v>396</v>
      </c>
      <c r="H573" s="240">
        <v>56</v>
      </c>
      <c r="I573" s="240">
        <v>1</v>
      </c>
      <c r="J573" s="240">
        <v>50</v>
      </c>
      <c r="K573" s="240">
        <v>50</v>
      </c>
      <c r="L573" s="240">
        <v>11</v>
      </c>
      <c r="M573" s="240">
        <v>688</v>
      </c>
      <c r="N573" s="240">
        <v>248</v>
      </c>
    </row>
    <row r="574" spans="1:14" ht="15">
      <c r="A574" s="239" t="s">
        <v>31</v>
      </c>
      <c r="B574" s="239" t="s">
        <v>1246</v>
      </c>
      <c r="C574" s="240">
        <v>0</v>
      </c>
      <c r="D574" s="240">
        <v>0</v>
      </c>
      <c r="E574" s="240">
        <v>0</v>
      </c>
      <c r="F574" s="240">
        <v>0</v>
      </c>
      <c r="G574" s="240">
        <v>0</v>
      </c>
      <c r="H574" s="240">
        <v>0</v>
      </c>
      <c r="I574" s="240">
        <v>1</v>
      </c>
      <c r="J574" s="240">
        <v>50</v>
      </c>
      <c r="K574" s="240">
        <v>0</v>
      </c>
      <c r="L574" s="240">
        <v>1</v>
      </c>
      <c r="M574" s="240">
        <v>50</v>
      </c>
      <c r="N574" s="240">
        <v>0</v>
      </c>
    </row>
    <row r="575" spans="1:14" ht="15">
      <c r="A575" s="239" t="s">
        <v>31</v>
      </c>
      <c r="B575" s="239" t="s">
        <v>1247</v>
      </c>
      <c r="C575" s="240">
        <v>4</v>
      </c>
      <c r="D575" s="240">
        <v>148</v>
      </c>
      <c r="E575" s="240">
        <v>130</v>
      </c>
      <c r="F575" s="240">
        <v>2</v>
      </c>
      <c r="G575" s="240">
        <v>110</v>
      </c>
      <c r="H575" s="240">
        <v>95</v>
      </c>
      <c r="I575" s="240">
        <v>1</v>
      </c>
      <c r="J575" s="240">
        <v>100</v>
      </c>
      <c r="K575" s="240">
        <v>0</v>
      </c>
      <c r="L575" s="240">
        <v>7</v>
      </c>
      <c r="M575" s="240">
        <v>358</v>
      </c>
      <c r="N575" s="240">
        <v>225</v>
      </c>
    </row>
    <row r="576" spans="1:14" ht="15">
      <c r="A576" s="239" t="s">
        <v>31</v>
      </c>
      <c r="B576" s="239" t="s">
        <v>1248</v>
      </c>
      <c r="C576" s="240">
        <v>14</v>
      </c>
      <c r="D576" s="240">
        <v>748</v>
      </c>
      <c r="E576" s="240">
        <v>294</v>
      </c>
      <c r="F576" s="240">
        <v>10</v>
      </c>
      <c r="G576" s="240">
        <v>925</v>
      </c>
      <c r="H576" s="240">
        <v>474</v>
      </c>
      <c r="I576" s="240">
        <v>1</v>
      </c>
      <c r="J576" s="240">
        <v>100</v>
      </c>
      <c r="K576" s="240">
        <v>10</v>
      </c>
      <c r="L576" s="240">
        <v>25</v>
      </c>
      <c r="M576" s="240">
        <v>1773</v>
      </c>
      <c r="N576" s="240">
        <v>778</v>
      </c>
    </row>
    <row r="577" spans="1:14" ht="15">
      <c r="A577" s="239" t="s">
        <v>31</v>
      </c>
      <c r="B577" s="239" t="s">
        <v>1249</v>
      </c>
      <c r="C577" s="240">
        <v>0</v>
      </c>
      <c r="D577" s="240">
        <v>0</v>
      </c>
      <c r="E577" s="240">
        <v>0</v>
      </c>
      <c r="F577" s="240">
        <v>2</v>
      </c>
      <c r="G577" s="240">
        <v>62</v>
      </c>
      <c r="H577" s="240">
        <v>37</v>
      </c>
      <c r="I577" s="240">
        <v>1</v>
      </c>
      <c r="J577" s="240">
        <v>50</v>
      </c>
      <c r="K577" s="240">
        <v>0</v>
      </c>
      <c r="L577" s="240">
        <v>3</v>
      </c>
      <c r="M577" s="240">
        <v>112</v>
      </c>
      <c r="N577" s="240">
        <v>37</v>
      </c>
    </row>
    <row r="578" spans="1:14" ht="15">
      <c r="A578" s="239" t="s">
        <v>31</v>
      </c>
      <c r="B578" s="239" t="s">
        <v>1250</v>
      </c>
      <c r="C578" s="240">
        <v>8</v>
      </c>
      <c r="D578" s="240">
        <v>748</v>
      </c>
      <c r="E578" s="240">
        <v>584</v>
      </c>
      <c r="F578" s="240">
        <v>12</v>
      </c>
      <c r="G578" s="240">
        <v>1151</v>
      </c>
      <c r="H578" s="240">
        <v>918</v>
      </c>
      <c r="I578" s="240">
        <v>1</v>
      </c>
      <c r="J578" s="240">
        <v>52</v>
      </c>
      <c r="K578" s="240">
        <v>45</v>
      </c>
      <c r="L578" s="240">
        <v>21</v>
      </c>
      <c r="M578" s="240">
        <v>1951</v>
      </c>
      <c r="N578" s="240">
        <v>1547</v>
      </c>
    </row>
    <row r="579" spans="1:14" ht="15">
      <c r="A579" s="239" t="s">
        <v>31</v>
      </c>
      <c r="B579" s="239" t="s">
        <v>1251</v>
      </c>
      <c r="C579" s="240">
        <v>8</v>
      </c>
      <c r="D579" s="240">
        <v>691</v>
      </c>
      <c r="E579" s="240">
        <v>266</v>
      </c>
      <c r="F579" s="240">
        <v>5</v>
      </c>
      <c r="G579" s="240">
        <v>170</v>
      </c>
      <c r="H579" s="240">
        <v>43</v>
      </c>
      <c r="I579" s="240">
        <v>0</v>
      </c>
      <c r="J579" s="240">
        <v>0</v>
      </c>
      <c r="K579" s="240">
        <v>0</v>
      </c>
      <c r="L579" s="240">
        <v>13</v>
      </c>
      <c r="M579" s="240">
        <v>861</v>
      </c>
      <c r="N579" s="240">
        <v>309</v>
      </c>
    </row>
    <row r="580" spans="1:14" ht="15">
      <c r="A580" s="239" t="s">
        <v>31</v>
      </c>
      <c r="B580" s="239" t="s">
        <v>1252</v>
      </c>
      <c r="C580" s="240">
        <v>95</v>
      </c>
      <c r="D580" s="240">
        <v>14862</v>
      </c>
      <c r="E580" s="240">
        <v>13946</v>
      </c>
      <c r="F580" s="240">
        <v>55</v>
      </c>
      <c r="G580" s="240">
        <v>6077</v>
      </c>
      <c r="H580" s="240">
        <v>5280</v>
      </c>
      <c r="I580" s="240">
        <v>11</v>
      </c>
      <c r="J580" s="240">
        <v>705</v>
      </c>
      <c r="K580" s="240">
        <v>426</v>
      </c>
      <c r="L580" s="240">
        <v>161</v>
      </c>
      <c r="M580" s="240">
        <v>21644</v>
      </c>
      <c r="N580" s="240">
        <v>19652</v>
      </c>
    </row>
    <row r="581" spans="1:14" ht="15">
      <c r="A581" s="239" t="s">
        <v>32</v>
      </c>
      <c r="B581" s="239" t="s">
        <v>1253</v>
      </c>
      <c r="C581" s="240">
        <v>12</v>
      </c>
      <c r="D581" s="240">
        <v>1209</v>
      </c>
      <c r="E581" s="240">
        <v>1495</v>
      </c>
      <c r="F581" s="240">
        <v>8</v>
      </c>
      <c r="G581" s="240">
        <v>762</v>
      </c>
      <c r="H581" s="240">
        <v>816</v>
      </c>
      <c r="I581" s="240">
        <v>1</v>
      </c>
      <c r="J581" s="240">
        <v>30</v>
      </c>
      <c r="K581" s="240">
        <v>18</v>
      </c>
      <c r="L581" s="240">
        <v>21</v>
      </c>
      <c r="M581" s="240">
        <v>2001</v>
      </c>
      <c r="N581" s="240">
        <v>2329</v>
      </c>
    </row>
    <row r="582" spans="1:14" ht="15">
      <c r="A582" s="239" t="s">
        <v>32</v>
      </c>
      <c r="B582" s="239" t="s">
        <v>1254</v>
      </c>
      <c r="C582" s="240">
        <v>3</v>
      </c>
      <c r="D582" s="240">
        <v>136</v>
      </c>
      <c r="E582" s="240">
        <v>79</v>
      </c>
      <c r="F582" s="240">
        <v>0</v>
      </c>
      <c r="G582" s="240">
        <v>0</v>
      </c>
      <c r="H582" s="240">
        <v>0</v>
      </c>
      <c r="I582" s="240">
        <v>0</v>
      </c>
      <c r="J582" s="240">
        <v>0</v>
      </c>
      <c r="K582" s="240">
        <v>0</v>
      </c>
      <c r="L582" s="240">
        <v>3</v>
      </c>
      <c r="M582" s="240">
        <v>136</v>
      </c>
      <c r="N582" s="240">
        <v>79</v>
      </c>
    </row>
    <row r="583" spans="1:14" ht="15">
      <c r="A583" s="239" t="s">
        <v>32</v>
      </c>
      <c r="B583" s="239" t="s">
        <v>1255</v>
      </c>
      <c r="C583" s="240">
        <v>3</v>
      </c>
      <c r="D583" s="240">
        <v>136</v>
      </c>
      <c r="E583" s="240">
        <v>76</v>
      </c>
      <c r="F583" s="240">
        <v>0</v>
      </c>
      <c r="G583" s="240">
        <v>0</v>
      </c>
      <c r="H583" s="240">
        <v>0</v>
      </c>
      <c r="I583" s="240">
        <v>0</v>
      </c>
      <c r="J583" s="240">
        <v>0</v>
      </c>
      <c r="K583" s="240">
        <v>0</v>
      </c>
      <c r="L583" s="240">
        <v>3</v>
      </c>
      <c r="M583" s="240">
        <v>136</v>
      </c>
      <c r="N583" s="240">
        <v>76</v>
      </c>
    </row>
    <row r="584" spans="1:14" ht="15">
      <c r="A584" s="239" t="s">
        <v>32</v>
      </c>
      <c r="B584" s="239" t="s">
        <v>1256</v>
      </c>
      <c r="C584" s="240">
        <v>1</v>
      </c>
      <c r="D584" s="240">
        <v>60</v>
      </c>
      <c r="E584" s="240">
        <v>60</v>
      </c>
      <c r="F584" s="240">
        <v>1</v>
      </c>
      <c r="G584" s="240">
        <v>20</v>
      </c>
      <c r="H584" s="240">
        <v>0</v>
      </c>
      <c r="I584" s="240">
        <v>0</v>
      </c>
      <c r="J584" s="240">
        <v>0</v>
      </c>
      <c r="K584" s="240">
        <v>0</v>
      </c>
      <c r="L584" s="240">
        <v>2</v>
      </c>
      <c r="M584" s="240">
        <v>80</v>
      </c>
      <c r="N584" s="240">
        <v>60</v>
      </c>
    </row>
    <row r="585" spans="1:14" ht="15">
      <c r="A585" s="239" t="s">
        <v>32</v>
      </c>
      <c r="B585" s="239" t="s">
        <v>1257</v>
      </c>
      <c r="C585" s="240">
        <v>71</v>
      </c>
      <c r="D585" s="240">
        <v>11469</v>
      </c>
      <c r="E585" s="240">
        <v>8293</v>
      </c>
      <c r="F585" s="240">
        <v>71</v>
      </c>
      <c r="G585" s="240">
        <v>11646</v>
      </c>
      <c r="H585" s="240">
        <v>7280</v>
      </c>
      <c r="I585" s="240">
        <v>1</v>
      </c>
      <c r="J585" s="240">
        <v>84</v>
      </c>
      <c r="K585" s="240">
        <v>82</v>
      </c>
      <c r="L585" s="240">
        <v>143</v>
      </c>
      <c r="M585" s="240">
        <v>23199</v>
      </c>
      <c r="N585" s="240">
        <v>15655</v>
      </c>
    </row>
    <row r="586" spans="1:14" ht="15">
      <c r="A586" s="239" t="s">
        <v>32</v>
      </c>
      <c r="B586" s="239" t="s">
        <v>1258</v>
      </c>
      <c r="C586" s="240">
        <v>18</v>
      </c>
      <c r="D586" s="240">
        <v>2176</v>
      </c>
      <c r="E586" s="240">
        <v>1837</v>
      </c>
      <c r="F586" s="240">
        <v>15</v>
      </c>
      <c r="G586" s="240">
        <v>1159</v>
      </c>
      <c r="H586" s="240">
        <v>937</v>
      </c>
      <c r="I586" s="240">
        <v>1</v>
      </c>
      <c r="J586" s="240">
        <v>64</v>
      </c>
      <c r="K586" s="240">
        <v>0</v>
      </c>
      <c r="L586" s="240">
        <v>34</v>
      </c>
      <c r="M586" s="240">
        <v>3399</v>
      </c>
      <c r="N586" s="240">
        <v>2774</v>
      </c>
    </row>
    <row r="587" spans="1:14" ht="15">
      <c r="A587" s="239" t="s">
        <v>32</v>
      </c>
      <c r="B587" s="239" t="s">
        <v>1259</v>
      </c>
      <c r="C587" s="240">
        <v>43</v>
      </c>
      <c r="D587" s="240">
        <v>12503</v>
      </c>
      <c r="E587" s="240">
        <v>9477</v>
      </c>
      <c r="F587" s="240">
        <v>27</v>
      </c>
      <c r="G587" s="240">
        <v>4384</v>
      </c>
      <c r="H587" s="240">
        <v>2921</v>
      </c>
      <c r="I587" s="240">
        <v>8</v>
      </c>
      <c r="J587" s="240">
        <v>902</v>
      </c>
      <c r="K587" s="240">
        <v>747</v>
      </c>
      <c r="L587" s="240">
        <v>78</v>
      </c>
      <c r="M587" s="240">
        <v>17789</v>
      </c>
      <c r="N587" s="240">
        <v>13145</v>
      </c>
    </row>
    <row r="588" spans="1:14" ht="15">
      <c r="A588" s="239" t="s">
        <v>32</v>
      </c>
      <c r="B588" s="239" t="s">
        <v>1260</v>
      </c>
      <c r="C588" s="240">
        <v>24</v>
      </c>
      <c r="D588" s="240">
        <v>3006</v>
      </c>
      <c r="E588" s="240">
        <v>2218</v>
      </c>
      <c r="F588" s="240">
        <v>22</v>
      </c>
      <c r="G588" s="240">
        <v>2317</v>
      </c>
      <c r="H588" s="240">
        <v>2002</v>
      </c>
      <c r="I588" s="240">
        <v>1</v>
      </c>
      <c r="J588" s="240">
        <v>50</v>
      </c>
      <c r="K588" s="240">
        <v>0</v>
      </c>
      <c r="L588" s="240">
        <v>47</v>
      </c>
      <c r="M588" s="240">
        <v>5373</v>
      </c>
      <c r="N588" s="240">
        <v>4220</v>
      </c>
    </row>
    <row r="589" spans="1:14" ht="15">
      <c r="A589" s="239" t="s">
        <v>32</v>
      </c>
      <c r="B589" s="239" t="s">
        <v>1261</v>
      </c>
      <c r="C589" s="240">
        <v>1</v>
      </c>
      <c r="D589" s="240">
        <v>70</v>
      </c>
      <c r="E589" s="240">
        <v>45</v>
      </c>
      <c r="F589" s="240">
        <v>1</v>
      </c>
      <c r="G589" s="240">
        <v>70</v>
      </c>
      <c r="H589" s="240">
        <v>70</v>
      </c>
      <c r="I589" s="240">
        <v>1</v>
      </c>
      <c r="J589" s="240">
        <v>256</v>
      </c>
      <c r="K589" s="240">
        <v>0</v>
      </c>
      <c r="L589" s="240">
        <v>3</v>
      </c>
      <c r="M589" s="240">
        <v>396</v>
      </c>
      <c r="N589" s="240">
        <v>115</v>
      </c>
    </row>
    <row r="590" spans="1:14" ht="15">
      <c r="A590" s="239" t="s">
        <v>32</v>
      </c>
      <c r="B590" s="239" t="s">
        <v>1262</v>
      </c>
      <c r="C590" s="240">
        <v>1</v>
      </c>
      <c r="D590" s="240">
        <v>40</v>
      </c>
      <c r="E590" s="240">
        <v>40</v>
      </c>
      <c r="F590" s="240">
        <v>0</v>
      </c>
      <c r="G590" s="240">
        <v>0</v>
      </c>
      <c r="H590" s="240">
        <v>0</v>
      </c>
      <c r="I590" s="240">
        <v>0</v>
      </c>
      <c r="J590" s="240">
        <v>0</v>
      </c>
      <c r="K590" s="240">
        <v>0</v>
      </c>
      <c r="L590" s="240">
        <v>1</v>
      </c>
      <c r="M590" s="240">
        <v>40</v>
      </c>
      <c r="N590" s="240">
        <v>40</v>
      </c>
    </row>
    <row r="591" spans="1:14" ht="15">
      <c r="A591" s="239" t="s">
        <v>32</v>
      </c>
      <c r="B591" s="239" t="s">
        <v>1263</v>
      </c>
      <c r="C591" s="240">
        <v>6</v>
      </c>
      <c r="D591" s="240">
        <v>613</v>
      </c>
      <c r="E591" s="240">
        <v>414</v>
      </c>
      <c r="F591" s="240">
        <v>3</v>
      </c>
      <c r="G591" s="240">
        <v>239</v>
      </c>
      <c r="H591" s="240">
        <v>242</v>
      </c>
      <c r="I591" s="240">
        <v>2</v>
      </c>
      <c r="J591" s="240">
        <v>73</v>
      </c>
      <c r="K591" s="240">
        <v>48</v>
      </c>
      <c r="L591" s="240">
        <v>11</v>
      </c>
      <c r="M591" s="240">
        <v>925</v>
      </c>
      <c r="N591" s="240">
        <v>704</v>
      </c>
    </row>
    <row r="592" spans="1:14" ht="30">
      <c r="A592" s="239" t="s">
        <v>32</v>
      </c>
      <c r="B592" s="239" t="s">
        <v>1264</v>
      </c>
      <c r="C592" s="240">
        <v>22</v>
      </c>
      <c r="D592" s="240">
        <v>2745</v>
      </c>
      <c r="E592" s="240">
        <v>2602</v>
      </c>
      <c r="F592" s="240">
        <v>20</v>
      </c>
      <c r="G592" s="240">
        <v>2598</v>
      </c>
      <c r="H592" s="240">
        <v>1930</v>
      </c>
      <c r="I592" s="240">
        <v>1</v>
      </c>
      <c r="J592" s="240">
        <v>35</v>
      </c>
      <c r="K592" s="240">
        <v>35</v>
      </c>
      <c r="L592" s="240">
        <v>43</v>
      </c>
      <c r="M592" s="240">
        <v>5378</v>
      </c>
      <c r="N592" s="240">
        <v>4567</v>
      </c>
    </row>
    <row r="593" spans="1:14" ht="15">
      <c r="A593" s="239" t="s">
        <v>32</v>
      </c>
      <c r="B593" s="239" t="s">
        <v>1265</v>
      </c>
      <c r="C593" s="240">
        <v>2</v>
      </c>
      <c r="D593" s="240">
        <v>108</v>
      </c>
      <c r="E593" s="240">
        <v>48</v>
      </c>
      <c r="F593" s="240">
        <v>0</v>
      </c>
      <c r="G593" s="240">
        <v>0</v>
      </c>
      <c r="H593" s="240">
        <v>0</v>
      </c>
      <c r="I593" s="240">
        <v>0</v>
      </c>
      <c r="J593" s="240">
        <v>0</v>
      </c>
      <c r="K593" s="240">
        <v>0</v>
      </c>
      <c r="L593" s="240">
        <v>2</v>
      </c>
      <c r="M593" s="240">
        <v>108</v>
      </c>
      <c r="N593" s="240">
        <v>48</v>
      </c>
    </row>
    <row r="594" spans="1:14" ht="15">
      <c r="A594" s="239" t="s">
        <v>33</v>
      </c>
      <c r="B594" s="239" t="s">
        <v>1266</v>
      </c>
      <c r="C594" s="240">
        <v>37</v>
      </c>
      <c r="D594" s="240">
        <v>3873</v>
      </c>
      <c r="E594" s="240">
        <v>2716</v>
      </c>
      <c r="F594" s="240">
        <v>23</v>
      </c>
      <c r="G594" s="240">
        <v>1647</v>
      </c>
      <c r="H594" s="240">
        <v>1200</v>
      </c>
      <c r="I594" s="240">
        <v>0</v>
      </c>
      <c r="J594" s="240">
        <v>0</v>
      </c>
      <c r="K594" s="240">
        <v>0</v>
      </c>
      <c r="L594" s="240">
        <v>60</v>
      </c>
      <c r="M594" s="240">
        <v>5520</v>
      </c>
      <c r="N594" s="240">
        <v>3916</v>
      </c>
    </row>
    <row r="595" spans="1:14" ht="15">
      <c r="A595" s="239" t="s">
        <v>33</v>
      </c>
      <c r="B595" s="239" t="s">
        <v>1267</v>
      </c>
      <c r="C595" s="240">
        <v>115</v>
      </c>
      <c r="D595" s="240">
        <v>16733</v>
      </c>
      <c r="E595" s="240">
        <v>13870</v>
      </c>
      <c r="F595" s="240">
        <v>105</v>
      </c>
      <c r="G595" s="240">
        <v>12811</v>
      </c>
      <c r="H595" s="240">
        <v>10132</v>
      </c>
      <c r="I595" s="240">
        <v>1</v>
      </c>
      <c r="J595" s="240">
        <v>50</v>
      </c>
      <c r="K595" s="240">
        <v>6</v>
      </c>
      <c r="L595" s="240">
        <v>221</v>
      </c>
      <c r="M595" s="240">
        <v>29594</v>
      </c>
      <c r="N595" s="240">
        <v>24008</v>
      </c>
    </row>
    <row r="596" spans="1:14" ht="15">
      <c r="A596" s="239" t="s">
        <v>33</v>
      </c>
      <c r="B596" s="239" t="s">
        <v>1268</v>
      </c>
      <c r="C596" s="240">
        <v>38</v>
      </c>
      <c r="D596" s="240">
        <v>4800</v>
      </c>
      <c r="E596" s="240">
        <v>3808</v>
      </c>
      <c r="F596" s="240">
        <v>29</v>
      </c>
      <c r="G596" s="240">
        <v>2639</v>
      </c>
      <c r="H596" s="240">
        <v>1985</v>
      </c>
      <c r="I596" s="240">
        <v>0</v>
      </c>
      <c r="J596" s="240">
        <v>0</v>
      </c>
      <c r="K596" s="240">
        <v>0</v>
      </c>
      <c r="L596" s="240">
        <v>67</v>
      </c>
      <c r="M596" s="240">
        <v>7439</v>
      </c>
      <c r="N596" s="240">
        <v>5793</v>
      </c>
    </row>
    <row r="597" spans="1:14" ht="30">
      <c r="A597" s="239" t="s">
        <v>33</v>
      </c>
      <c r="B597" s="239" t="s">
        <v>1269</v>
      </c>
      <c r="C597" s="240">
        <v>9</v>
      </c>
      <c r="D597" s="240">
        <v>336</v>
      </c>
      <c r="E597" s="240">
        <v>278</v>
      </c>
      <c r="F597" s="240">
        <v>10</v>
      </c>
      <c r="G597" s="240">
        <v>454</v>
      </c>
      <c r="H597" s="240">
        <v>382</v>
      </c>
      <c r="I597" s="240">
        <v>0</v>
      </c>
      <c r="J597" s="240">
        <v>0</v>
      </c>
      <c r="K597" s="240">
        <v>0</v>
      </c>
      <c r="L597" s="240">
        <v>19</v>
      </c>
      <c r="M597" s="240">
        <v>790</v>
      </c>
      <c r="N597" s="240">
        <v>660</v>
      </c>
    </row>
    <row r="598" spans="1:14" ht="15">
      <c r="A598" s="239" t="s">
        <v>33</v>
      </c>
      <c r="B598" s="239" t="s">
        <v>1270</v>
      </c>
      <c r="C598" s="240">
        <v>29</v>
      </c>
      <c r="D598" s="240">
        <v>1850</v>
      </c>
      <c r="E598" s="240">
        <v>1442</v>
      </c>
      <c r="F598" s="240">
        <v>30</v>
      </c>
      <c r="G598" s="240">
        <v>2104</v>
      </c>
      <c r="H598" s="240">
        <v>1437</v>
      </c>
      <c r="I598" s="240">
        <v>0</v>
      </c>
      <c r="J598" s="240">
        <v>0</v>
      </c>
      <c r="K598" s="240">
        <v>0</v>
      </c>
      <c r="L598" s="240">
        <v>59</v>
      </c>
      <c r="M598" s="240">
        <v>3954</v>
      </c>
      <c r="N598" s="240">
        <v>2879</v>
      </c>
    </row>
    <row r="599" spans="1:14" ht="15">
      <c r="A599" s="239" t="s">
        <v>33</v>
      </c>
      <c r="B599" s="239" t="s">
        <v>1271</v>
      </c>
      <c r="C599" s="240">
        <v>44</v>
      </c>
      <c r="D599" s="240">
        <v>4471</v>
      </c>
      <c r="E599" s="240">
        <v>3611</v>
      </c>
      <c r="F599" s="240">
        <v>27</v>
      </c>
      <c r="G599" s="240">
        <v>1227</v>
      </c>
      <c r="H599" s="240">
        <v>694</v>
      </c>
      <c r="I599" s="240">
        <v>0</v>
      </c>
      <c r="J599" s="240">
        <v>0</v>
      </c>
      <c r="K599" s="240">
        <v>0</v>
      </c>
      <c r="L599" s="240">
        <v>71</v>
      </c>
      <c r="M599" s="240">
        <v>5698</v>
      </c>
      <c r="N599" s="240">
        <v>4305</v>
      </c>
    </row>
    <row r="600" spans="1:14" ht="15">
      <c r="A600" s="239" t="s">
        <v>33</v>
      </c>
      <c r="B600" s="239" t="s">
        <v>1272</v>
      </c>
      <c r="C600" s="240">
        <v>51</v>
      </c>
      <c r="D600" s="240">
        <v>3595</v>
      </c>
      <c r="E600" s="240">
        <v>2476</v>
      </c>
      <c r="F600" s="240">
        <v>47</v>
      </c>
      <c r="G600" s="240">
        <v>1936</v>
      </c>
      <c r="H600" s="240">
        <v>1280</v>
      </c>
      <c r="I600" s="240">
        <v>1</v>
      </c>
      <c r="J600" s="240">
        <v>25</v>
      </c>
      <c r="K600" s="240">
        <v>25</v>
      </c>
      <c r="L600" s="240">
        <v>99</v>
      </c>
      <c r="M600" s="240">
        <v>5556</v>
      </c>
      <c r="N600" s="240">
        <v>3781</v>
      </c>
    </row>
    <row r="601" spans="1:14" ht="15">
      <c r="A601" s="239" t="s">
        <v>33</v>
      </c>
      <c r="B601" s="239" t="s">
        <v>1273</v>
      </c>
      <c r="C601" s="240">
        <v>18</v>
      </c>
      <c r="D601" s="240">
        <v>1632</v>
      </c>
      <c r="E601" s="240">
        <v>1311</v>
      </c>
      <c r="F601" s="240">
        <v>15</v>
      </c>
      <c r="G601" s="240">
        <v>875</v>
      </c>
      <c r="H601" s="240">
        <v>897</v>
      </c>
      <c r="I601" s="240">
        <v>0</v>
      </c>
      <c r="J601" s="240">
        <v>0</v>
      </c>
      <c r="K601" s="240">
        <v>0</v>
      </c>
      <c r="L601" s="240">
        <v>33</v>
      </c>
      <c r="M601" s="240">
        <v>2507</v>
      </c>
      <c r="N601" s="240">
        <v>2208</v>
      </c>
    </row>
    <row r="602" spans="1:14" ht="15">
      <c r="A602" s="239" t="s">
        <v>33</v>
      </c>
      <c r="B602" s="239" t="s">
        <v>1274</v>
      </c>
      <c r="C602" s="240">
        <v>11</v>
      </c>
      <c r="D602" s="240">
        <v>631</v>
      </c>
      <c r="E602" s="240">
        <v>532</v>
      </c>
      <c r="F602" s="240">
        <v>6</v>
      </c>
      <c r="G602" s="240">
        <v>215</v>
      </c>
      <c r="H602" s="240">
        <v>234</v>
      </c>
      <c r="I602" s="240">
        <v>0</v>
      </c>
      <c r="J602" s="240">
        <v>0</v>
      </c>
      <c r="K602" s="240">
        <v>0</v>
      </c>
      <c r="L602" s="240">
        <v>17</v>
      </c>
      <c r="M602" s="240">
        <v>846</v>
      </c>
      <c r="N602" s="240">
        <v>766</v>
      </c>
    </row>
    <row r="603" spans="1:14" ht="15">
      <c r="A603" s="239" t="s">
        <v>33</v>
      </c>
      <c r="B603" s="239" t="s">
        <v>1275</v>
      </c>
      <c r="C603" s="240">
        <v>82</v>
      </c>
      <c r="D603" s="240">
        <v>8021</v>
      </c>
      <c r="E603" s="240">
        <v>7454</v>
      </c>
      <c r="F603" s="240">
        <v>102</v>
      </c>
      <c r="G603" s="240">
        <v>8434</v>
      </c>
      <c r="H603" s="240">
        <v>6957</v>
      </c>
      <c r="I603" s="240">
        <v>6</v>
      </c>
      <c r="J603" s="240">
        <v>1085</v>
      </c>
      <c r="K603" s="240">
        <v>1090</v>
      </c>
      <c r="L603" s="240">
        <v>190</v>
      </c>
      <c r="M603" s="240">
        <v>17540</v>
      </c>
      <c r="N603" s="240">
        <v>15501</v>
      </c>
    </row>
    <row r="604" spans="1:14" ht="15">
      <c r="A604" s="239" t="s">
        <v>33</v>
      </c>
      <c r="B604" s="239" t="s">
        <v>1276</v>
      </c>
      <c r="C604" s="240">
        <v>19</v>
      </c>
      <c r="D604" s="240">
        <v>1398</v>
      </c>
      <c r="E604" s="240">
        <v>1095</v>
      </c>
      <c r="F604" s="240">
        <v>11</v>
      </c>
      <c r="G604" s="240">
        <v>713</v>
      </c>
      <c r="H604" s="240">
        <v>431</v>
      </c>
      <c r="I604" s="240">
        <v>0</v>
      </c>
      <c r="J604" s="240">
        <v>0</v>
      </c>
      <c r="K604" s="240">
        <v>0</v>
      </c>
      <c r="L604" s="240">
        <v>30</v>
      </c>
      <c r="M604" s="240">
        <v>2111</v>
      </c>
      <c r="N604" s="240">
        <v>1526</v>
      </c>
    </row>
    <row r="605" spans="1:14" ht="15">
      <c r="A605" s="239" t="s">
        <v>33</v>
      </c>
      <c r="B605" s="239" t="s">
        <v>1277</v>
      </c>
      <c r="C605" s="240">
        <v>55</v>
      </c>
      <c r="D605" s="240">
        <v>6723</v>
      </c>
      <c r="E605" s="240">
        <v>4106</v>
      </c>
      <c r="F605" s="240">
        <v>56</v>
      </c>
      <c r="G605" s="240">
        <v>4709</v>
      </c>
      <c r="H605" s="240">
        <v>2002</v>
      </c>
      <c r="I605" s="240">
        <v>1</v>
      </c>
      <c r="J605" s="240">
        <v>100</v>
      </c>
      <c r="K605" s="240">
        <v>84</v>
      </c>
      <c r="L605" s="240">
        <v>112</v>
      </c>
      <c r="M605" s="240">
        <v>11532</v>
      </c>
      <c r="N605" s="240">
        <v>6192</v>
      </c>
    </row>
    <row r="606" spans="1:14" ht="15">
      <c r="A606" s="239" t="s">
        <v>33</v>
      </c>
      <c r="B606" s="239" t="s">
        <v>1278</v>
      </c>
      <c r="C606" s="240">
        <v>47</v>
      </c>
      <c r="D606" s="240">
        <v>4477</v>
      </c>
      <c r="E606" s="240">
        <v>3335</v>
      </c>
      <c r="F606" s="240">
        <v>30</v>
      </c>
      <c r="G606" s="240">
        <v>1957</v>
      </c>
      <c r="H606" s="240">
        <v>1650</v>
      </c>
      <c r="I606" s="240">
        <v>4</v>
      </c>
      <c r="J606" s="240">
        <v>255</v>
      </c>
      <c r="K606" s="240">
        <v>169</v>
      </c>
      <c r="L606" s="240">
        <v>81</v>
      </c>
      <c r="M606" s="240">
        <v>6689</v>
      </c>
      <c r="N606" s="240">
        <v>5154</v>
      </c>
    </row>
    <row r="607" spans="1:14" ht="30">
      <c r="A607" s="239" t="s">
        <v>33</v>
      </c>
      <c r="B607" s="239" t="s">
        <v>1279</v>
      </c>
      <c r="C607" s="240">
        <v>96</v>
      </c>
      <c r="D607" s="240">
        <v>4981</v>
      </c>
      <c r="E607" s="240">
        <v>3674</v>
      </c>
      <c r="F607" s="240">
        <v>82</v>
      </c>
      <c r="G607" s="240">
        <v>3640</v>
      </c>
      <c r="H607" s="240">
        <v>2602</v>
      </c>
      <c r="I607" s="240">
        <v>4</v>
      </c>
      <c r="J607" s="240">
        <v>206</v>
      </c>
      <c r="K607" s="240">
        <v>152</v>
      </c>
      <c r="L607" s="240">
        <v>182</v>
      </c>
      <c r="M607" s="240">
        <v>8827</v>
      </c>
      <c r="N607" s="240">
        <v>6428</v>
      </c>
    </row>
    <row r="608" spans="1:14" ht="30">
      <c r="A608" s="239" t="s">
        <v>33</v>
      </c>
      <c r="B608" s="239" t="s">
        <v>1280</v>
      </c>
      <c r="C608" s="240">
        <v>59</v>
      </c>
      <c r="D608" s="240">
        <v>10375</v>
      </c>
      <c r="E608" s="240">
        <v>9439</v>
      </c>
      <c r="F608" s="240">
        <v>46</v>
      </c>
      <c r="G608" s="240">
        <v>3743</v>
      </c>
      <c r="H608" s="240">
        <v>3089</v>
      </c>
      <c r="I608" s="240">
        <v>2</v>
      </c>
      <c r="J608" s="240">
        <v>102</v>
      </c>
      <c r="K608" s="240">
        <v>102</v>
      </c>
      <c r="L608" s="240">
        <v>107</v>
      </c>
      <c r="M608" s="240">
        <v>14220</v>
      </c>
      <c r="N608" s="240">
        <v>12630</v>
      </c>
    </row>
    <row r="609" spans="1:14" ht="30">
      <c r="A609" s="239" t="s">
        <v>33</v>
      </c>
      <c r="B609" s="239" t="s">
        <v>1281</v>
      </c>
      <c r="C609" s="240">
        <v>51</v>
      </c>
      <c r="D609" s="240">
        <v>5418</v>
      </c>
      <c r="E609" s="240">
        <v>4454</v>
      </c>
      <c r="F609" s="240">
        <v>44</v>
      </c>
      <c r="G609" s="240">
        <v>3156</v>
      </c>
      <c r="H609" s="240">
        <v>2482</v>
      </c>
      <c r="I609" s="240">
        <v>0</v>
      </c>
      <c r="J609" s="240">
        <v>0</v>
      </c>
      <c r="K609" s="240">
        <v>0</v>
      </c>
      <c r="L609" s="240">
        <v>95</v>
      </c>
      <c r="M609" s="240">
        <v>8574</v>
      </c>
      <c r="N609" s="240">
        <v>6936</v>
      </c>
    </row>
    <row r="610" spans="1:14" ht="15">
      <c r="A610" s="239" t="s">
        <v>33</v>
      </c>
      <c r="B610" s="239" t="s">
        <v>1282</v>
      </c>
      <c r="C610" s="240">
        <v>20</v>
      </c>
      <c r="D610" s="240">
        <v>1092</v>
      </c>
      <c r="E610" s="240">
        <v>886</v>
      </c>
      <c r="F610" s="240">
        <v>11</v>
      </c>
      <c r="G610" s="240">
        <v>675</v>
      </c>
      <c r="H610" s="240">
        <v>583</v>
      </c>
      <c r="I610" s="240">
        <v>1</v>
      </c>
      <c r="J610" s="240">
        <v>100</v>
      </c>
      <c r="K610" s="240">
        <v>100</v>
      </c>
      <c r="L610" s="240">
        <v>32</v>
      </c>
      <c r="M610" s="240">
        <v>1867</v>
      </c>
      <c r="N610" s="240">
        <v>1569</v>
      </c>
    </row>
    <row r="611" spans="1:14" ht="30">
      <c r="A611" s="239" t="s">
        <v>33</v>
      </c>
      <c r="B611" s="239" t="s">
        <v>1283</v>
      </c>
      <c r="C611" s="240">
        <v>68</v>
      </c>
      <c r="D611" s="240">
        <v>8474</v>
      </c>
      <c r="E611" s="240">
        <v>5321</v>
      </c>
      <c r="F611" s="240">
        <v>44</v>
      </c>
      <c r="G611" s="240">
        <v>4073</v>
      </c>
      <c r="H611" s="240">
        <v>1993</v>
      </c>
      <c r="I611" s="240">
        <v>2</v>
      </c>
      <c r="J611" s="240">
        <v>56</v>
      </c>
      <c r="K611" s="240">
        <v>42</v>
      </c>
      <c r="L611" s="240">
        <v>114</v>
      </c>
      <c r="M611" s="240">
        <v>12603</v>
      </c>
      <c r="N611" s="240">
        <v>7356</v>
      </c>
    </row>
    <row r="612" spans="1:14" ht="15">
      <c r="A612" s="239" t="s">
        <v>33</v>
      </c>
      <c r="B612" s="239" t="s">
        <v>1284</v>
      </c>
      <c r="C612" s="240">
        <v>8</v>
      </c>
      <c r="D612" s="240">
        <v>560</v>
      </c>
      <c r="E612" s="240">
        <v>366</v>
      </c>
      <c r="F612" s="240">
        <v>6</v>
      </c>
      <c r="G612" s="240">
        <v>345</v>
      </c>
      <c r="H612" s="240">
        <v>163</v>
      </c>
      <c r="I612" s="240">
        <v>0</v>
      </c>
      <c r="J612" s="240">
        <v>0</v>
      </c>
      <c r="K612" s="240">
        <v>0</v>
      </c>
      <c r="L612" s="240">
        <v>14</v>
      </c>
      <c r="M612" s="240">
        <v>905</v>
      </c>
      <c r="N612" s="240">
        <v>529</v>
      </c>
    </row>
    <row r="613" spans="1:14" s="242" customFormat="1" ht="12.75">
      <c r="A613" s="507" t="s">
        <v>49</v>
      </c>
      <c r="B613" s="508"/>
      <c r="C613" s="241">
        <v>14955</v>
      </c>
      <c r="D613" s="241">
        <v>2277873</v>
      </c>
      <c r="E613" s="241">
        <v>1577902</v>
      </c>
      <c r="F613" s="241">
        <v>16621</v>
      </c>
      <c r="G613" s="241">
        <v>2313246</v>
      </c>
      <c r="H613" s="241">
        <v>1490181</v>
      </c>
      <c r="I613" s="241">
        <v>774</v>
      </c>
      <c r="J613" s="241">
        <v>83242</v>
      </c>
      <c r="K613" s="241">
        <v>55318</v>
      </c>
      <c r="L613" s="241">
        <v>32350</v>
      </c>
      <c r="M613" s="241">
        <v>4674361</v>
      </c>
      <c r="N613" s="241">
        <v>3123401</v>
      </c>
    </row>
  </sheetData>
  <mergeCells count="7">
    <mergeCell ref="I2:K2"/>
    <mergeCell ref="L2:N2"/>
    <mergeCell ref="A613:B613"/>
    <mergeCell ref="A2:A3"/>
    <mergeCell ref="B2:B3"/>
    <mergeCell ref="C2:E2"/>
    <mergeCell ref="F2:H2"/>
  </mergeCells>
  <pageMargins left="0.31496062992125984" right="0.19685039370078741" top="0.51181102362204722" bottom="0.47244094488188981" header="0.31496062992125984" footer="0.19685039370078741"/>
  <pageSetup paperSize="9" scale="72" firstPageNumber="92" orientation="portrait" useFirstPageNumber="1" horizontalDpi="4294967294" verticalDpi="4294967294" r:id="rId1"/>
  <headerFooter>
    <oddFooter>&amp;LAISHE 2012-13&amp;CT-&amp;P</oddFooter>
  </headerFooter>
  <rowBreaks count="2" manualBreakCount="2">
    <brk id="524" max="13" man="1"/>
    <brk id="578" max="1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M23"/>
  <sheetViews>
    <sheetView view="pageBreakPreview" topLeftCell="A16" zoomScaleSheetLayoutView="100" workbookViewId="0">
      <selection activeCell="G33" sqref="G33"/>
    </sheetView>
  </sheetViews>
  <sheetFormatPr defaultRowHeight="14.25"/>
  <cols>
    <col min="1" max="1" width="15.7109375" style="245" customWidth="1"/>
    <col min="2" max="13" width="9" style="245" customWidth="1"/>
    <col min="14" max="16384" width="9.140625" style="245"/>
  </cols>
  <sheetData>
    <row r="1" spans="1:13" s="244" customFormat="1" ht="38.25" customHeight="1">
      <c r="A1" s="69" t="s">
        <v>1347</v>
      </c>
      <c r="B1" s="488" t="s">
        <v>1286</v>
      </c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</row>
    <row r="2" spans="1:13" ht="15" customHeight="1">
      <c r="A2" s="497" t="s">
        <v>666</v>
      </c>
      <c r="B2" s="506" t="s">
        <v>685</v>
      </c>
      <c r="C2" s="506"/>
      <c r="D2" s="506"/>
      <c r="E2" s="506" t="s">
        <v>686</v>
      </c>
      <c r="F2" s="506"/>
      <c r="G2" s="506"/>
      <c r="H2" s="506" t="s">
        <v>687</v>
      </c>
      <c r="I2" s="506"/>
      <c r="J2" s="506"/>
      <c r="K2" s="506" t="s">
        <v>688</v>
      </c>
      <c r="L2" s="506"/>
      <c r="M2" s="506"/>
    </row>
    <row r="3" spans="1:13" ht="19.5" customHeight="1">
      <c r="A3" s="497"/>
      <c r="B3" s="246" t="s">
        <v>105</v>
      </c>
      <c r="C3" s="246" t="s">
        <v>689</v>
      </c>
      <c r="D3" s="246" t="s">
        <v>690</v>
      </c>
      <c r="E3" s="246" t="s">
        <v>105</v>
      </c>
      <c r="F3" s="246" t="s">
        <v>689</v>
      </c>
      <c r="G3" s="246" t="s">
        <v>690</v>
      </c>
      <c r="H3" s="246" t="s">
        <v>105</v>
      </c>
      <c r="I3" s="246" t="s">
        <v>689</v>
      </c>
      <c r="J3" s="246" t="s">
        <v>690</v>
      </c>
      <c r="K3" s="246" t="s">
        <v>105</v>
      </c>
      <c r="L3" s="246" t="s">
        <v>689</v>
      </c>
      <c r="M3" s="246" t="s">
        <v>690</v>
      </c>
    </row>
    <row r="4" spans="1:13">
      <c r="A4" s="226">
        <v>1</v>
      </c>
      <c r="B4" s="238">
        <v>5</v>
      </c>
      <c r="C4" s="226">
        <v>6</v>
      </c>
      <c r="D4" s="226">
        <v>7</v>
      </c>
      <c r="E4" s="238">
        <v>8</v>
      </c>
      <c r="F4" s="226">
        <v>9</v>
      </c>
      <c r="G4" s="226">
        <v>10</v>
      </c>
      <c r="H4" s="238">
        <v>11</v>
      </c>
      <c r="I4" s="226">
        <v>12</v>
      </c>
      <c r="J4" s="226">
        <v>13</v>
      </c>
      <c r="K4" s="238">
        <v>14</v>
      </c>
      <c r="L4" s="226">
        <v>15</v>
      </c>
      <c r="M4" s="226">
        <v>16</v>
      </c>
    </row>
    <row r="5" spans="1:13" ht="49.5" customHeight="1">
      <c r="A5" s="157" t="s">
        <v>37</v>
      </c>
      <c r="B5" s="247">
        <v>252</v>
      </c>
      <c r="C5" s="247">
        <v>40614</v>
      </c>
      <c r="D5" s="247">
        <v>36705</v>
      </c>
      <c r="E5" s="247">
        <v>178</v>
      </c>
      <c r="F5" s="247">
        <v>25914</v>
      </c>
      <c r="G5" s="247">
        <v>22957</v>
      </c>
      <c r="H5" s="247">
        <v>15</v>
      </c>
      <c r="I5" s="247">
        <v>1980</v>
      </c>
      <c r="J5" s="247">
        <v>1843</v>
      </c>
      <c r="K5" s="247">
        <v>445</v>
      </c>
      <c r="L5" s="247">
        <v>68508</v>
      </c>
      <c r="M5" s="247">
        <v>61505</v>
      </c>
    </row>
    <row r="6" spans="1:13" ht="49.5" customHeight="1">
      <c r="A6" s="248" t="s">
        <v>668</v>
      </c>
      <c r="B6" s="247">
        <v>0</v>
      </c>
      <c r="C6" s="247">
        <v>0</v>
      </c>
      <c r="D6" s="247">
        <v>0</v>
      </c>
      <c r="E6" s="247">
        <v>0</v>
      </c>
      <c r="F6" s="247">
        <v>0</v>
      </c>
      <c r="G6" s="247">
        <v>0</v>
      </c>
      <c r="H6" s="247">
        <v>0</v>
      </c>
      <c r="I6" s="247">
        <v>0</v>
      </c>
      <c r="J6" s="247">
        <v>0</v>
      </c>
      <c r="K6" s="247">
        <v>0</v>
      </c>
      <c r="L6" s="247">
        <v>0</v>
      </c>
      <c r="M6" s="247">
        <v>0</v>
      </c>
    </row>
    <row r="7" spans="1:13" ht="49.5" customHeight="1">
      <c r="A7" s="157" t="s">
        <v>39</v>
      </c>
      <c r="B7" s="247">
        <v>367</v>
      </c>
      <c r="C7" s="247">
        <v>99632</v>
      </c>
      <c r="D7" s="247">
        <v>102471</v>
      </c>
      <c r="E7" s="247">
        <v>115</v>
      </c>
      <c r="F7" s="247">
        <v>19870</v>
      </c>
      <c r="G7" s="247">
        <v>19296</v>
      </c>
      <c r="H7" s="247">
        <v>30</v>
      </c>
      <c r="I7" s="247">
        <v>5069</v>
      </c>
      <c r="J7" s="247">
        <v>4630</v>
      </c>
      <c r="K7" s="247">
        <v>512</v>
      </c>
      <c r="L7" s="247">
        <v>124571</v>
      </c>
      <c r="M7" s="247">
        <v>126397</v>
      </c>
    </row>
    <row r="8" spans="1:13" ht="49.5" customHeight="1">
      <c r="A8" s="157" t="s">
        <v>40</v>
      </c>
      <c r="B8" s="247">
        <v>1147</v>
      </c>
      <c r="C8" s="247">
        <v>181790</v>
      </c>
      <c r="D8" s="247">
        <v>164570</v>
      </c>
      <c r="E8" s="247">
        <v>857</v>
      </c>
      <c r="F8" s="247">
        <v>134973</v>
      </c>
      <c r="G8" s="247">
        <v>130740</v>
      </c>
      <c r="H8" s="247">
        <v>59</v>
      </c>
      <c r="I8" s="247">
        <v>4751</v>
      </c>
      <c r="J8" s="247">
        <v>4057</v>
      </c>
      <c r="K8" s="247">
        <v>2063</v>
      </c>
      <c r="L8" s="247">
        <v>321514</v>
      </c>
      <c r="M8" s="247">
        <v>299367</v>
      </c>
    </row>
    <row r="9" spans="1:13" ht="49.5" customHeight="1">
      <c r="A9" s="157" t="s">
        <v>41</v>
      </c>
      <c r="B9" s="247">
        <v>1</v>
      </c>
      <c r="C9" s="247">
        <v>200</v>
      </c>
      <c r="D9" s="247">
        <v>200</v>
      </c>
      <c r="E9" s="247">
        <v>1</v>
      </c>
      <c r="F9" s="247">
        <v>150</v>
      </c>
      <c r="G9" s="247">
        <v>150</v>
      </c>
      <c r="H9" s="247">
        <v>0</v>
      </c>
      <c r="I9" s="247">
        <v>0</v>
      </c>
      <c r="J9" s="247">
        <v>0</v>
      </c>
      <c r="K9" s="247">
        <v>2</v>
      </c>
      <c r="L9" s="247">
        <v>350</v>
      </c>
      <c r="M9" s="247">
        <v>350</v>
      </c>
    </row>
    <row r="10" spans="1:13" ht="49.5" customHeight="1">
      <c r="A10" s="157" t="s">
        <v>42</v>
      </c>
      <c r="B10" s="247">
        <v>251</v>
      </c>
      <c r="C10" s="247">
        <v>66842</v>
      </c>
      <c r="D10" s="247">
        <v>57681</v>
      </c>
      <c r="E10" s="247">
        <v>184</v>
      </c>
      <c r="F10" s="247">
        <v>43437</v>
      </c>
      <c r="G10" s="247">
        <v>35790</v>
      </c>
      <c r="H10" s="247">
        <v>9</v>
      </c>
      <c r="I10" s="247">
        <v>1318</v>
      </c>
      <c r="J10" s="247">
        <v>552</v>
      </c>
      <c r="K10" s="247">
        <v>444</v>
      </c>
      <c r="L10" s="247">
        <v>111597</v>
      </c>
      <c r="M10" s="247">
        <v>94023</v>
      </c>
    </row>
    <row r="11" spans="1:13" ht="49.5" customHeight="1">
      <c r="A11" s="157" t="s">
        <v>43</v>
      </c>
      <c r="B11" s="247">
        <v>3</v>
      </c>
      <c r="C11" s="247">
        <v>380</v>
      </c>
      <c r="D11" s="247">
        <v>371</v>
      </c>
      <c r="E11" s="247">
        <v>7</v>
      </c>
      <c r="F11" s="247">
        <v>886</v>
      </c>
      <c r="G11" s="247">
        <v>876</v>
      </c>
      <c r="H11" s="247">
        <v>9</v>
      </c>
      <c r="I11" s="247">
        <v>571</v>
      </c>
      <c r="J11" s="247">
        <v>569</v>
      </c>
      <c r="K11" s="247">
        <v>19</v>
      </c>
      <c r="L11" s="247">
        <v>1837</v>
      </c>
      <c r="M11" s="247">
        <v>1816</v>
      </c>
    </row>
    <row r="12" spans="1:13" ht="49.5" customHeight="1">
      <c r="A12" s="157" t="s">
        <v>44</v>
      </c>
      <c r="B12" s="247">
        <v>120</v>
      </c>
      <c r="C12" s="247">
        <v>22732</v>
      </c>
      <c r="D12" s="247">
        <v>20899</v>
      </c>
      <c r="E12" s="247">
        <v>57</v>
      </c>
      <c r="F12" s="247">
        <v>7019</v>
      </c>
      <c r="G12" s="247">
        <v>6561</v>
      </c>
      <c r="H12" s="247">
        <v>25</v>
      </c>
      <c r="I12" s="247">
        <v>2160</v>
      </c>
      <c r="J12" s="247">
        <v>2078</v>
      </c>
      <c r="K12" s="247">
        <v>202</v>
      </c>
      <c r="L12" s="247">
        <v>31911</v>
      </c>
      <c r="M12" s="247">
        <v>29538</v>
      </c>
    </row>
    <row r="13" spans="1:13" ht="71.25" customHeight="1">
      <c r="A13" s="157" t="s">
        <v>45</v>
      </c>
      <c r="B13" s="247">
        <v>31</v>
      </c>
      <c r="C13" s="247">
        <v>5336</v>
      </c>
      <c r="D13" s="247">
        <v>5171</v>
      </c>
      <c r="E13" s="247">
        <v>27</v>
      </c>
      <c r="F13" s="247">
        <v>6842</v>
      </c>
      <c r="G13" s="247">
        <v>6157</v>
      </c>
      <c r="H13" s="247">
        <v>3</v>
      </c>
      <c r="I13" s="247">
        <v>20</v>
      </c>
      <c r="J13" s="247">
        <v>15</v>
      </c>
      <c r="K13" s="247">
        <v>61</v>
      </c>
      <c r="L13" s="247">
        <v>12198</v>
      </c>
      <c r="M13" s="247">
        <v>11343</v>
      </c>
    </row>
    <row r="14" spans="1:13" ht="49.5" customHeight="1">
      <c r="A14" s="157" t="s">
        <v>46</v>
      </c>
      <c r="B14" s="247">
        <v>402</v>
      </c>
      <c r="C14" s="247">
        <v>141359</v>
      </c>
      <c r="D14" s="247">
        <v>119019</v>
      </c>
      <c r="E14" s="247">
        <v>386</v>
      </c>
      <c r="F14" s="247">
        <v>115678</v>
      </c>
      <c r="G14" s="247">
        <v>93099</v>
      </c>
      <c r="H14" s="247">
        <v>47</v>
      </c>
      <c r="I14" s="247">
        <v>7162</v>
      </c>
      <c r="J14" s="247">
        <v>4827</v>
      </c>
      <c r="K14" s="247">
        <v>835</v>
      </c>
      <c r="L14" s="247">
        <v>264199</v>
      </c>
      <c r="M14" s="247">
        <v>216945</v>
      </c>
    </row>
    <row r="15" spans="1:13" ht="49.5" customHeight="1">
      <c r="A15" s="157" t="s">
        <v>47</v>
      </c>
      <c r="B15" s="247">
        <v>5</v>
      </c>
      <c r="C15" s="247">
        <v>592</v>
      </c>
      <c r="D15" s="247">
        <v>499</v>
      </c>
      <c r="E15" s="247">
        <v>10</v>
      </c>
      <c r="F15" s="247">
        <v>999</v>
      </c>
      <c r="G15" s="247">
        <v>891</v>
      </c>
      <c r="H15" s="247">
        <v>0</v>
      </c>
      <c r="I15" s="247">
        <v>0</v>
      </c>
      <c r="J15" s="247">
        <v>0</v>
      </c>
      <c r="K15" s="247">
        <v>15</v>
      </c>
      <c r="L15" s="247">
        <v>1591</v>
      </c>
      <c r="M15" s="247">
        <v>1390</v>
      </c>
    </row>
    <row r="16" spans="1:13" s="251" customFormat="1" ht="33.75" customHeight="1">
      <c r="A16" s="249" t="s">
        <v>49</v>
      </c>
      <c r="B16" s="250">
        <v>2579</v>
      </c>
      <c r="C16" s="250">
        <v>559477</v>
      </c>
      <c r="D16" s="250">
        <v>507586</v>
      </c>
      <c r="E16" s="250">
        <v>1822</v>
      </c>
      <c r="F16" s="250">
        <v>355768</v>
      </c>
      <c r="G16" s="250">
        <v>316517</v>
      </c>
      <c r="H16" s="250">
        <v>197</v>
      </c>
      <c r="I16" s="250">
        <v>23031</v>
      </c>
      <c r="J16" s="250">
        <v>18571</v>
      </c>
      <c r="K16" s="250">
        <v>4598</v>
      </c>
      <c r="L16" s="250">
        <v>938276</v>
      </c>
      <c r="M16" s="250">
        <v>842674</v>
      </c>
    </row>
    <row r="17" spans="1:13" s="244" customFormat="1" ht="38.25" customHeight="1">
      <c r="A17" s="69" t="s">
        <v>1347</v>
      </c>
      <c r="B17" s="488" t="s">
        <v>1287</v>
      </c>
      <c r="C17" s="488"/>
      <c r="D17" s="488"/>
      <c r="E17" s="488"/>
      <c r="F17" s="488"/>
      <c r="G17" s="488"/>
      <c r="H17" s="488"/>
      <c r="I17" s="488"/>
      <c r="J17" s="488"/>
      <c r="K17" s="488"/>
      <c r="L17" s="488"/>
      <c r="M17" s="488"/>
    </row>
    <row r="18" spans="1:13" ht="40.5" customHeight="1">
      <c r="A18" s="248" t="s">
        <v>667</v>
      </c>
      <c r="B18" s="247">
        <v>268</v>
      </c>
      <c r="C18" s="247">
        <v>22053</v>
      </c>
      <c r="D18" s="247">
        <v>15579</v>
      </c>
      <c r="E18" s="247">
        <v>342</v>
      </c>
      <c r="F18" s="247">
        <v>28483</v>
      </c>
      <c r="G18" s="247">
        <v>20403</v>
      </c>
      <c r="H18" s="247">
        <v>15</v>
      </c>
      <c r="I18" s="247">
        <v>861</v>
      </c>
      <c r="J18" s="247">
        <v>706</v>
      </c>
      <c r="K18" s="247">
        <v>625</v>
      </c>
      <c r="L18" s="247">
        <v>51397</v>
      </c>
      <c r="M18" s="247">
        <v>36688</v>
      </c>
    </row>
    <row r="19" spans="1:13" ht="40.5" customHeight="1">
      <c r="A19" s="248" t="s">
        <v>670</v>
      </c>
      <c r="B19" s="247">
        <v>9419</v>
      </c>
      <c r="C19" s="247">
        <v>1388903</v>
      </c>
      <c r="D19" s="247">
        <v>889699</v>
      </c>
      <c r="E19" s="247">
        <v>10876</v>
      </c>
      <c r="F19" s="247">
        <v>1529006</v>
      </c>
      <c r="G19" s="247">
        <v>938786</v>
      </c>
      <c r="H19" s="247">
        <v>412</v>
      </c>
      <c r="I19" s="247">
        <v>45751</v>
      </c>
      <c r="J19" s="247">
        <v>28714</v>
      </c>
      <c r="K19" s="247">
        <v>20707</v>
      </c>
      <c r="L19" s="247">
        <v>2963660</v>
      </c>
      <c r="M19" s="247">
        <v>1857199</v>
      </c>
    </row>
    <row r="20" spans="1:13" s="251" customFormat="1" ht="40.5" customHeight="1">
      <c r="A20" s="249" t="s">
        <v>48</v>
      </c>
      <c r="B20" s="250">
        <v>9687</v>
      </c>
      <c r="C20" s="250">
        <v>1410956</v>
      </c>
      <c r="D20" s="250">
        <v>905278</v>
      </c>
      <c r="E20" s="250">
        <v>11218</v>
      </c>
      <c r="F20" s="250">
        <v>1557489</v>
      </c>
      <c r="G20" s="250">
        <v>959189</v>
      </c>
      <c r="H20" s="250">
        <v>427</v>
      </c>
      <c r="I20" s="250">
        <v>46612</v>
      </c>
      <c r="J20" s="250">
        <v>29420</v>
      </c>
      <c r="K20" s="250">
        <v>21332</v>
      </c>
      <c r="L20" s="250">
        <v>3015057</v>
      </c>
      <c r="M20" s="250">
        <v>1893887</v>
      </c>
    </row>
    <row r="22" spans="1:13">
      <c r="B22" s="252"/>
      <c r="C22" s="252"/>
      <c r="D22" s="252"/>
      <c r="E22" s="252"/>
      <c r="F22" s="252"/>
      <c r="G22" s="252"/>
    </row>
    <row r="23" spans="1:13">
      <c r="B23" s="252"/>
      <c r="C23" s="252"/>
      <c r="D23" s="252"/>
      <c r="E23" s="252"/>
      <c r="F23" s="252"/>
      <c r="G23" s="252"/>
    </row>
  </sheetData>
  <mergeCells count="7">
    <mergeCell ref="B17:M17"/>
    <mergeCell ref="B1:M1"/>
    <mergeCell ref="A2:A3"/>
    <mergeCell ref="B2:D2"/>
    <mergeCell ref="E2:G2"/>
    <mergeCell ref="H2:J2"/>
    <mergeCell ref="K2:M2"/>
  </mergeCells>
  <printOptions horizontalCentered="1"/>
  <pageMargins left="0.59055118110236227" right="0.23622047244094491" top="0.6692913385826772" bottom="0.51181102362204722" header="0.23622047244094491" footer="0.23622047244094491"/>
  <pageSetup paperSize="9" scale="67" firstPageNumber="102" pageOrder="overThenDown" orientation="portrait" useFirstPageNumber="1" horizontalDpi="4294967294" verticalDpi="4294967294" r:id="rId1"/>
  <headerFooter alignWithMargins="0">
    <oddFooter>&amp;L&amp;"Arial,Italic"&amp;9AISHE 2012-13&amp;CT-&amp;P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AC41"/>
  <sheetViews>
    <sheetView view="pageBreakPreview" zoomScaleSheetLayoutView="100" workbookViewId="0">
      <pane xSplit="2" ySplit="3" topLeftCell="C36" activePane="bottomRight" state="frozen"/>
      <selection activeCell="D9" sqref="D9"/>
      <selection pane="topRight" activeCell="D9" sqref="D9"/>
      <selection pane="bottomLeft" activeCell="D9" sqref="D9"/>
      <selection pane="bottomRight" activeCell="AD1" sqref="AD1:AI1048576"/>
    </sheetView>
  </sheetViews>
  <sheetFormatPr defaultRowHeight="15.75"/>
  <cols>
    <col min="1" max="1" width="5.140625" style="68" customWidth="1"/>
    <col min="2" max="2" width="23.42578125" style="68" customWidth="1"/>
    <col min="3" max="3" width="7.7109375" style="68" customWidth="1"/>
    <col min="4" max="5" width="8.140625" style="68" customWidth="1"/>
    <col min="6" max="6" width="7.28515625" style="68" customWidth="1"/>
    <col min="7" max="7" width="8.140625" style="68" customWidth="1"/>
    <col min="8" max="8" width="6.7109375" style="68" customWidth="1"/>
    <col min="9" max="11" width="9.28515625" style="68" customWidth="1"/>
    <col min="12" max="12" width="10" style="68" customWidth="1"/>
    <col min="13" max="13" width="9.85546875" style="68" customWidth="1"/>
    <col min="14" max="14" width="10.140625" style="68" customWidth="1"/>
    <col min="15" max="15" width="7.7109375" style="68" customWidth="1"/>
    <col min="16" max="16" width="7.140625" style="68" customWidth="1"/>
    <col min="17" max="17" width="7.85546875" style="68" customWidth="1"/>
    <col min="18" max="18" width="8.7109375" style="68" customWidth="1"/>
    <col min="19" max="19" width="7.5703125" style="68" customWidth="1"/>
    <col min="20" max="20" width="8.85546875" style="68" customWidth="1"/>
    <col min="21" max="21" width="6.85546875" style="68" customWidth="1"/>
    <col min="22" max="22" width="7" style="68" customWidth="1"/>
    <col min="23" max="23" width="7.5703125" style="68" customWidth="1"/>
    <col min="24" max="24" width="6.85546875" style="68" customWidth="1"/>
    <col min="25" max="25" width="7.140625" style="68" customWidth="1"/>
    <col min="26" max="26" width="7.5703125" style="68" customWidth="1"/>
    <col min="27" max="27" width="9.85546875" style="68" customWidth="1"/>
    <col min="28" max="28" width="10.42578125" style="68" customWidth="1"/>
    <col min="29" max="29" width="10.28515625" style="68" customWidth="1"/>
    <col min="30" max="16384" width="9.140625" style="68"/>
  </cols>
  <sheetData>
    <row r="1" spans="1:29" ht="27" customHeight="1">
      <c r="B1" s="69" t="s">
        <v>1285</v>
      </c>
      <c r="C1" s="70" t="s">
        <v>1288</v>
      </c>
      <c r="L1" s="70" t="str">
        <f>C1</f>
        <v>State-wise Out-turn/Pass-Out at various levels (based on actual response)</v>
      </c>
      <c r="U1" s="70" t="str">
        <f>C1</f>
        <v>State-wise Out-turn/Pass-Out at various levels (based on actual response)</v>
      </c>
    </row>
    <row r="2" spans="1:29" s="71" customFormat="1" ht="31.5" customHeight="1">
      <c r="A2" s="414" t="s">
        <v>108</v>
      </c>
      <c r="B2" s="416" t="s">
        <v>36</v>
      </c>
      <c r="C2" s="410" t="s">
        <v>109</v>
      </c>
      <c r="D2" s="411"/>
      <c r="E2" s="412"/>
      <c r="F2" s="410" t="s">
        <v>110</v>
      </c>
      <c r="G2" s="411"/>
      <c r="H2" s="412"/>
      <c r="I2" s="410" t="s">
        <v>111</v>
      </c>
      <c r="J2" s="411"/>
      <c r="K2" s="412"/>
      <c r="L2" s="410" t="s">
        <v>112</v>
      </c>
      <c r="M2" s="411"/>
      <c r="N2" s="412"/>
      <c r="O2" s="410" t="s">
        <v>113</v>
      </c>
      <c r="P2" s="411"/>
      <c r="Q2" s="412"/>
      <c r="R2" s="410" t="s">
        <v>114</v>
      </c>
      <c r="S2" s="411"/>
      <c r="T2" s="412"/>
      <c r="U2" s="410" t="s">
        <v>115</v>
      </c>
      <c r="V2" s="411"/>
      <c r="W2" s="412"/>
      <c r="X2" s="410" t="s">
        <v>116</v>
      </c>
      <c r="Y2" s="411"/>
      <c r="Z2" s="412"/>
      <c r="AA2" s="410" t="s">
        <v>48</v>
      </c>
      <c r="AB2" s="411"/>
      <c r="AC2" s="412"/>
    </row>
    <row r="3" spans="1:29" s="73" customFormat="1" ht="24.75" customHeight="1">
      <c r="A3" s="415"/>
      <c r="B3" s="416"/>
      <c r="C3" s="164" t="s">
        <v>117</v>
      </c>
      <c r="D3" s="164" t="s">
        <v>118</v>
      </c>
      <c r="E3" s="164" t="s">
        <v>104</v>
      </c>
      <c r="F3" s="164" t="s">
        <v>117</v>
      </c>
      <c r="G3" s="164" t="s">
        <v>118</v>
      </c>
      <c r="H3" s="164" t="s">
        <v>104</v>
      </c>
      <c r="I3" s="164" t="s">
        <v>117</v>
      </c>
      <c r="J3" s="164" t="s">
        <v>118</v>
      </c>
      <c r="K3" s="164" t="s">
        <v>104</v>
      </c>
      <c r="L3" s="164" t="s">
        <v>117</v>
      </c>
      <c r="M3" s="164" t="s">
        <v>118</v>
      </c>
      <c r="N3" s="164" t="s">
        <v>104</v>
      </c>
      <c r="O3" s="164" t="s">
        <v>117</v>
      </c>
      <c r="P3" s="164" t="s">
        <v>118</v>
      </c>
      <c r="Q3" s="164" t="s">
        <v>104</v>
      </c>
      <c r="R3" s="164" t="s">
        <v>117</v>
      </c>
      <c r="S3" s="164" t="s">
        <v>118</v>
      </c>
      <c r="T3" s="164" t="s">
        <v>104</v>
      </c>
      <c r="U3" s="164" t="s">
        <v>117</v>
      </c>
      <c r="V3" s="164" t="s">
        <v>118</v>
      </c>
      <c r="W3" s="164" t="s">
        <v>104</v>
      </c>
      <c r="X3" s="164" t="s">
        <v>117</v>
      </c>
      <c r="Y3" s="164" t="s">
        <v>118</v>
      </c>
      <c r="Z3" s="164" t="s">
        <v>104</v>
      </c>
      <c r="AA3" s="164" t="s">
        <v>117</v>
      </c>
      <c r="AB3" s="164" t="s">
        <v>118</v>
      </c>
      <c r="AC3" s="164" t="s">
        <v>104</v>
      </c>
    </row>
    <row r="4" spans="1:29" s="73" customFormat="1" ht="15" customHeight="1">
      <c r="A4" s="88">
        <v>1</v>
      </c>
      <c r="B4" s="88">
        <v>2</v>
      </c>
      <c r="C4" s="88">
        <v>3</v>
      </c>
      <c r="D4" s="88">
        <v>4</v>
      </c>
      <c r="E4" s="88">
        <v>5</v>
      </c>
      <c r="F4" s="88">
        <v>6</v>
      </c>
      <c r="G4" s="88">
        <v>7</v>
      </c>
      <c r="H4" s="88">
        <v>8</v>
      </c>
      <c r="I4" s="88">
        <v>9</v>
      </c>
      <c r="J4" s="88">
        <v>10</v>
      </c>
      <c r="K4" s="88">
        <v>11</v>
      </c>
      <c r="L4" s="88">
        <v>12</v>
      </c>
      <c r="M4" s="88">
        <v>13</v>
      </c>
      <c r="N4" s="88">
        <v>14</v>
      </c>
      <c r="O4" s="88">
        <v>15</v>
      </c>
      <c r="P4" s="88">
        <v>16</v>
      </c>
      <c r="Q4" s="88">
        <v>17</v>
      </c>
      <c r="R4" s="88">
        <v>18</v>
      </c>
      <c r="S4" s="88">
        <v>19</v>
      </c>
      <c r="T4" s="88">
        <v>20</v>
      </c>
      <c r="U4" s="88">
        <v>21</v>
      </c>
      <c r="V4" s="88">
        <v>22</v>
      </c>
      <c r="W4" s="88">
        <v>23</v>
      </c>
      <c r="X4" s="88">
        <v>24</v>
      </c>
      <c r="Y4" s="88">
        <v>25</v>
      </c>
      <c r="Z4" s="88">
        <v>26</v>
      </c>
      <c r="AA4" s="88">
        <v>27</v>
      </c>
      <c r="AB4" s="88">
        <v>28</v>
      </c>
      <c r="AC4" s="88">
        <v>29</v>
      </c>
    </row>
    <row r="5" spans="1:29" s="73" customFormat="1" ht="30.75" customHeight="1">
      <c r="A5" s="75">
        <v>1</v>
      </c>
      <c r="B5" s="76" t="s">
        <v>0</v>
      </c>
      <c r="C5" s="77">
        <v>6</v>
      </c>
      <c r="D5" s="77">
        <v>4</v>
      </c>
      <c r="E5" s="78">
        <v>10</v>
      </c>
      <c r="F5" s="77">
        <v>0</v>
      </c>
      <c r="G5" s="77">
        <v>0</v>
      </c>
      <c r="H5" s="78">
        <v>0</v>
      </c>
      <c r="I5" s="77">
        <v>20</v>
      </c>
      <c r="J5" s="77">
        <v>23</v>
      </c>
      <c r="K5" s="78">
        <v>43</v>
      </c>
      <c r="L5" s="77">
        <v>13</v>
      </c>
      <c r="M5" s="77">
        <v>86</v>
      </c>
      <c r="N5" s="78">
        <v>99</v>
      </c>
      <c r="O5" s="77">
        <v>0</v>
      </c>
      <c r="P5" s="77">
        <v>0</v>
      </c>
      <c r="Q5" s="78">
        <v>0</v>
      </c>
      <c r="R5" s="77">
        <v>67</v>
      </c>
      <c r="S5" s="77">
        <v>28</v>
      </c>
      <c r="T5" s="78">
        <v>95</v>
      </c>
      <c r="U5" s="77">
        <v>0</v>
      </c>
      <c r="V5" s="77">
        <v>0</v>
      </c>
      <c r="W5" s="78">
        <v>0</v>
      </c>
      <c r="X5" s="77">
        <v>4</v>
      </c>
      <c r="Y5" s="77">
        <v>25</v>
      </c>
      <c r="Z5" s="78">
        <v>29</v>
      </c>
      <c r="AA5" s="78">
        <v>110</v>
      </c>
      <c r="AB5" s="78">
        <v>166</v>
      </c>
      <c r="AC5" s="78">
        <v>276</v>
      </c>
    </row>
    <row r="6" spans="1:29" s="73" customFormat="1" ht="21.75" customHeight="1">
      <c r="A6" s="75">
        <v>2</v>
      </c>
      <c r="B6" s="80" t="s">
        <v>1</v>
      </c>
      <c r="C6" s="77">
        <v>699</v>
      </c>
      <c r="D6" s="77">
        <v>408</v>
      </c>
      <c r="E6" s="78">
        <v>1107</v>
      </c>
      <c r="F6" s="77">
        <v>185</v>
      </c>
      <c r="G6" s="77">
        <v>129</v>
      </c>
      <c r="H6" s="78">
        <v>314</v>
      </c>
      <c r="I6" s="77">
        <v>41936</v>
      </c>
      <c r="J6" s="77">
        <v>36098</v>
      </c>
      <c r="K6" s="78">
        <v>78034</v>
      </c>
      <c r="L6" s="77">
        <v>120013</v>
      </c>
      <c r="M6" s="77">
        <v>106628</v>
      </c>
      <c r="N6" s="78">
        <v>226641</v>
      </c>
      <c r="O6" s="77">
        <v>435</v>
      </c>
      <c r="P6" s="77">
        <v>316</v>
      </c>
      <c r="Q6" s="78">
        <v>751</v>
      </c>
      <c r="R6" s="77">
        <v>8956</v>
      </c>
      <c r="S6" s="77">
        <v>13292</v>
      </c>
      <c r="T6" s="78">
        <v>22248</v>
      </c>
      <c r="U6" s="77">
        <v>87</v>
      </c>
      <c r="V6" s="77">
        <v>170</v>
      </c>
      <c r="W6" s="78">
        <v>257</v>
      </c>
      <c r="X6" s="77">
        <v>1193</v>
      </c>
      <c r="Y6" s="77">
        <v>299</v>
      </c>
      <c r="Z6" s="78">
        <v>1492</v>
      </c>
      <c r="AA6" s="78">
        <v>173504</v>
      </c>
      <c r="AB6" s="78">
        <v>157340</v>
      </c>
      <c r="AC6" s="78">
        <v>330844</v>
      </c>
    </row>
    <row r="7" spans="1:29" s="73" customFormat="1" ht="21.75" customHeight="1">
      <c r="A7" s="75">
        <v>3</v>
      </c>
      <c r="B7" s="80" t="s">
        <v>2</v>
      </c>
      <c r="C7" s="77">
        <v>17</v>
      </c>
      <c r="D7" s="77">
        <v>10</v>
      </c>
      <c r="E7" s="78">
        <v>27</v>
      </c>
      <c r="F7" s="77">
        <v>14</v>
      </c>
      <c r="G7" s="77">
        <v>7</v>
      </c>
      <c r="H7" s="78">
        <v>21</v>
      </c>
      <c r="I7" s="77">
        <v>200</v>
      </c>
      <c r="J7" s="77">
        <v>216</v>
      </c>
      <c r="K7" s="78">
        <v>416</v>
      </c>
      <c r="L7" s="77">
        <v>1573</v>
      </c>
      <c r="M7" s="77">
        <v>1868</v>
      </c>
      <c r="N7" s="78">
        <v>3441</v>
      </c>
      <c r="O7" s="77">
        <v>22</v>
      </c>
      <c r="P7" s="77">
        <v>7</v>
      </c>
      <c r="Q7" s="78">
        <v>29</v>
      </c>
      <c r="R7" s="77">
        <v>180</v>
      </c>
      <c r="S7" s="77">
        <v>79</v>
      </c>
      <c r="T7" s="78">
        <v>259</v>
      </c>
      <c r="U7" s="77">
        <v>106</v>
      </c>
      <c r="V7" s="77">
        <v>24</v>
      </c>
      <c r="W7" s="78">
        <v>130</v>
      </c>
      <c r="X7" s="77">
        <v>0</v>
      </c>
      <c r="Y7" s="77">
        <v>0</v>
      </c>
      <c r="Z7" s="78">
        <v>0</v>
      </c>
      <c r="AA7" s="78">
        <v>2112</v>
      </c>
      <c r="AB7" s="78">
        <v>2211</v>
      </c>
      <c r="AC7" s="78">
        <v>4323</v>
      </c>
    </row>
    <row r="8" spans="1:29" s="73" customFormat="1" ht="21.75" customHeight="1">
      <c r="A8" s="75">
        <v>4</v>
      </c>
      <c r="B8" s="80" t="s">
        <v>3</v>
      </c>
      <c r="C8" s="77">
        <v>328</v>
      </c>
      <c r="D8" s="77">
        <v>216</v>
      </c>
      <c r="E8" s="78">
        <v>544</v>
      </c>
      <c r="F8" s="77">
        <v>21</v>
      </c>
      <c r="G8" s="77">
        <v>38</v>
      </c>
      <c r="H8" s="78">
        <v>59</v>
      </c>
      <c r="I8" s="77">
        <v>3903</v>
      </c>
      <c r="J8" s="77">
        <v>5320</v>
      </c>
      <c r="K8" s="78">
        <v>9223</v>
      </c>
      <c r="L8" s="77">
        <v>31447</v>
      </c>
      <c r="M8" s="77">
        <v>33287</v>
      </c>
      <c r="N8" s="78">
        <v>64734</v>
      </c>
      <c r="O8" s="77">
        <v>606</v>
      </c>
      <c r="P8" s="77">
        <v>639</v>
      </c>
      <c r="Q8" s="78">
        <v>1245</v>
      </c>
      <c r="R8" s="77">
        <v>845</v>
      </c>
      <c r="S8" s="77">
        <v>709</v>
      </c>
      <c r="T8" s="78">
        <v>1554</v>
      </c>
      <c r="U8" s="77">
        <v>120</v>
      </c>
      <c r="V8" s="77">
        <v>219</v>
      </c>
      <c r="W8" s="78">
        <v>339</v>
      </c>
      <c r="X8" s="77">
        <v>118</v>
      </c>
      <c r="Y8" s="77">
        <v>237</v>
      </c>
      <c r="Z8" s="78">
        <v>355</v>
      </c>
      <c r="AA8" s="78">
        <v>37388</v>
      </c>
      <c r="AB8" s="78">
        <v>40665</v>
      </c>
      <c r="AC8" s="78">
        <v>78053</v>
      </c>
    </row>
    <row r="9" spans="1:29" s="73" customFormat="1" ht="21.75" customHeight="1">
      <c r="A9" s="75">
        <v>5</v>
      </c>
      <c r="B9" s="80" t="s">
        <v>4</v>
      </c>
      <c r="C9" s="77">
        <v>943</v>
      </c>
      <c r="D9" s="77">
        <v>509</v>
      </c>
      <c r="E9" s="78">
        <v>1452</v>
      </c>
      <c r="F9" s="77">
        <v>0</v>
      </c>
      <c r="G9" s="77">
        <v>0</v>
      </c>
      <c r="H9" s="78">
        <v>0</v>
      </c>
      <c r="I9" s="77">
        <v>24684</v>
      </c>
      <c r="J9" s="77">
        <v>15987</v>
      </c>
      <c r="K9" s="78">
        <v>40671</v>
      </c>
      <c r="L9" s="77">
        <v>171903</v>
      </c>
      <c r="M9" s="77">
        <v>121505</v>
      </c>
      <c r="N9" s="78">
        <v>293408</v>
      </c>
      <c r="O9" s="77">
        <v>192</v>
      </c>
      <c r="P9" s="77">
        <v>289</v>
      </c>
      <c r="Q9" s="78">
        <v>481</v>
      </c>
      <c r="R9" s="77">
        <v>4431</v>
      </c>
      <c r="S9" s="77">
        <v>1848</v>
      </c>
      <c r="T9" s="78">
        <v>6279</v>
      </c>
      <c r="U9" s="77">
        <v>237</v>
      </c>
      <c r="V9" s="77">
        <v>180</v>
      </c>
      <c r="W9" s="78">
        <v>417</v>
      </c>
      <c r="X9" s="77">
        <v>40</v>
      </c>
      <c r="Y9" s="77">
        <v>37</v>
      </c>
      <c r="Z9" s="78">
        <v>77</v>
      </c>
      <c r="AA9" s="78">
        <v>202430</v>
      </c>
      <c r="AB9" s="78">
        <v>140355</v>
      </c>
      <c r="AC9" s="78">
        <v>342785</v>
      </c>
    </row>
    <row r="10" spans="1:29" s="73" customFormat="1" ht="21.75" customHeight="1">
      <c r="A10" s="75">
        <v>6</v>
      </c>
      <c r="B10" s="80" t="s">
        <v>5</v>
      </c>
      <c r="C10" s="77">
        <v>241</v>
      </c>
      <c r="D10" s="77">
        <v>152</v>
      </c>
      <c r="E10" s="78">
        <v>393</v>
      </c>
      <c r="F10" s="77">
        <v>50</v>
      </c>
      <c r="G10" s="77">
        <v>83</v>
      </c>
      <c r="H10" s="78">
        <v>133</v>
      </c>
      <c r="I10" s="77">
        <v>2514</v>
      </c>
      <c r="J10" s="77">
        <v>4850</v>
      </c>
      <c r="K10" s="78">
        <v>7364</v>
      </c>
      <c r="L10" s="77">
        <v>6239</v>
      </c>
      <c r="M10" s="77">
        <v>13013</v>
      </c>
      <c r="N10" s="78">
        <v>19252</v>
      </c>
      <c r="O10" s="77">
        <v>178</v>
      </c>
      <c r="P10" s="77">
        <v>459</v>
      </c>
      <c r="Q10" s="78">
        <v>637</v>
      </c>
      <c r="R10" s="77">
        <v>318</v>
      </c>
      <c r="S10" s="77">
        <v>346</v>
      </c>
      <c r="T10" s="78">
        <v>664</v>
      </c>
      <c r="U10" s="77">
        <v>78</v>
      </c>
      <c r="V10" s="77">
        <v>75</v>
      </c>
      <c r="W10" s="78">
        <v>153</v>
      </c>
      <c r="X10" s="77">
        <v>84</v>
      </c>
      <c r="Y10" s="77">
        <v>74</v>
      </c>
      <c r="Z10" s="78">
        <v>158</v>
      </c>
      <c r="AA10" s="78">
        <v>9702</v>
      </c>
      <c r="AB10" s="78">
        <v>19052</v>
      </c>
      <c r="AC10" s="78">
        <v>28754</v>
      </c>
    </row>
    <row r="11" spans="1:29" s="73" customFormat="1" ht="21.75" customHeight="1">
      <c r="A11" s="75">
        <v>7</v>
      </c>
      <c r="B11" s="80" t="s">
        <v>6</v>
      </c>
      <c r="C11" s="77">
        <v>28</v>
      </c>
      <c r="D11" s="77">
        <v>45</v>
      </c>
      <c r="E11" s="78">
        <v>73</v>
      </c>
      <c r="F11" s="77">
        <v>130</v>
      </c>
      <c r="G11" s="77">
        <v>193</v>
      </c>
      <c r="H11" s="78">
        <v>323</v>
      </c>
      <c r="I11" s="77">
        <v>7892</v>
      </c>
      <c r="J11" s="77">
        <v>9458</v>
      </c>
      <c r="K11" s="78">
        <v>17350</v>
      </c>
      <c r="L11" s="77">
        <v>41518</v>
      </c>
      <c r="M11" s="77">
        <v>48719</v>
      </c>
      <c r="N11" s="78">
        <v>90237</v>
      </c>
      <c r="O11" s="77">
        <v>2914</v>
      </c>
      <c r="P11" s="77">
        <v>2557</v>
      </c>
      <c r="Q11" s="78">
        <v>5471</v>
      </c>
      <c r="R11" s="77">
        <v>5848</v>
      </c>
      <c r="S11" s="77">
        <v>3958</v>
      </c>
      <c r="T11" s="78">
        <v>9806</v>
      </c>
      <c r="U11" s="77">
        <v>34</v>
      </c>
      <c r="V11" s="77">
        <v>200</v>
      </c>
      <c r="W11" s="78">
        <v>234</v>
      </c>
      <c r="X11" s="77">
        <v>163</v>
      </c>
      <c r="Y11" s="77">
        <v>200</v>
      </c>
      <c r="Z11" s="78">
        <v>363</v>
      </c>
      <c r="AA11" s="78">
        <v>58527</v>
      </c>
      <c r="AB11" s="78">
        <v>65330</v>
      </c>
      <c r="AC11" s="78">
        <v>123857</v>
      </c>
    </row>
    <row r="12" spans="1:29" s="73" customFormat="1" ht="21.75" customHeight="1">
      <c r="A12" s="75">
        <v>8</v>
      </c>
      <c r="B12" s="80" t="s">
        <v>7</v>
      </c>
      <c r="C12" s="77">
        <v>0</v>
      </c>
      <c r="D12" s="77">
        <v>0</v>
      </c>
      <c r="E12" s="78">
        <v>0</v>
      </c>
      <c r="F12" s="77">
        <v>0</v>
      </c>
      <c r="G12" s="77">
        <v>0</v>
      </c>
      <c r="H12" s="78">
        <v>0</v>
      </c>
      <c r="I12" s="77">
        <v>57</v>
      </c>
      <c r="J12" s="77">
        <v>28</v>
      </c>
      <c r="K12" s="78">
        <v>85</v>
      </c>
      <c r="L12" s="77">
        <v>187</v>
      </c>
      <c r="M12" s="77">
        <v>92</v>
      </c>
      <c r="N12" s="78">
        <v>279</v>
      </c>
      <c r="O12" s="77">
        <v>0</v>
      </c>
      <c r="P12" s="77">
        <v>0</v>
      </c>
      <c r="Q12" s="78">
        <v>0</v>
      </c>
      <c r="R12" s="77">
        <v>81</v>
      </c>
      <c r="S12" s="77">
        <v>14</v>
      </c>
      <c r="T12" s="78">
        <v>95</v>
      </c>
      <c r="U12" s="77">
        <v>0</v>
      </c>
      <c r="V12" s="77">
        <v>0</v>
      </c>
      <c r="W12" s="78">
        <v>0</v>
      </c>
      <c r="X12" s="77">
        <v>0</v>
      </c>
      <c r="Y12" s="77">
        <v>0</v>
      </c>
      <c r="Z12" s="78">
        <v>0</v>
      </c>
      <c r="AA12" s="78">
        <v>325</v>
      </c>
      <c r="AB12" s="78">
        <v>134</v>
      </c>
      <c r="AC12" s="78">
        <v>459</v>
      </c>
    </row>
    <row r="13" spans="1:29" s="73" customFormat="1" ht="21.75" customHeight="1">
      <c r="A13" s="75">
        <v>9</v>
      </c>
      <c r="B13" s="80" t="s">
        <v>81</v>
      </c>
      <c r="C13" s="77">
        <v>0</v>
      </c>
      <c r="D13" s="77">
        <v>0</v>
      </c>
      <c r="E13" s="78">
        <v>0</v>
      </c>
      <c r="F13" s="77">
        <v>0</v>
      </c>
      <c r="G13" s="77">
        <v>0</v>
      </c>
      <c r="H13" s="78">
        <v>0</v>
      </c>
      <c r="I13" s="77">
        <v>0</v>
      </c>
      <c r="J13" s="77">
        <v>0</v>
      </c>
      <c r="K13" s="78">
        <v>0</v>
      </c>
      <c r="L13" s="77">
        <v>76</v>
      </c>
      <c r="M13" s="77">
        <v>266</v>
      </c>
      <c r="N13" s="78">
        <v>342</v>
      </c>
      <c r="O13" s="77">
        <v>0</v>
      </c>
      <c r="P13" s="77">
        <v>0</v>
      </c>
      <c r="Q13" s="78">
        <v>0</v>
      </c>
      <c r="R13" s="77">
        <v>82</v>
      </c>
      <c r="S13" s="77">
        <v>16</v>
      </c>
      <c r="T13" s="78">
        <v>98</v>
      </c>
      <c r="U13" s="77">
        <v>0</v>
      </c>
      <c r="V13" s="77">
        <v>0</v>
      </c>
      <c r="W13" s="78">
        <v>0</v>
      </c>
      <c r="X13" s="77">
        <v>0</v>
      </c>
      <c r="Y13" s="77">
        <v>0</v>
      </c>
      <c r="Z13" s="78">
        <v>0</v>
      </c>
      <c r="AA13" s="78">
        <v>158</v>
      </c>
      <c r="AB13" s="78">
        <v>282</v>
      </c>
      <c r="AC13" s="78">
        <v>440</v>
      </c>
    </row>
    <row r="14" spans="1:29" s="73" customFormat="1" ht="21.75" customHeight="1">
      <c r="A14" s="75">
        <v>10</v>
      </c>
      <c r="B14" s="80" t="s">
        <v>8</v>
      </c>
      <c r="C14" s="77">
        <v>1149</v>
      </c>
      <c r="D14" s="77">
        <v>796</v>
      </c>
      <c r="E14" s="78">
        <v>1945</v>
      </c>
      <c r="F14" s="77">
        <v>222</v>
      </c>
      <c r="G14" s="77">
        <v>238</v>
      </c>
      <c r="H14" s="78">
        <v>460</v>
      </c>
      <c r="I14" s="77">
        <v>15564</v>
      </c>
      <c r="J14" s="77">
        <v>15226</v>
      </c>
      <c r="K14" s="78">
        <v>30790</v>
      </c>
      <c r="L14" s="77">
        <v>57628</v>
      </c>
      <c r="M14" s="77">
        <v>55813</v>
      </c>
      <c r="N14" s="78">
        <v>113441</v>
      </c>
      <c r="O14" s="77">
        <v>10247</v>
      </c>
      <c r="P14" s="77">
        <v>6119</v>
      </c>
      <c r="Q14" s="78">
        <v>16366</v>
      </c>
      <c r="R14" s="77">
        <v>34983</v>
      </c>
      <c r="S14" s="77">
        <v>25099</v>
      </c>
      <c r="T14" s="78">
        <v>60082</v>
      </c>
      <c r="U14" s="77">
        <v>518</v>
      </c>
      <c r="V14" s="77">
        <v>609</v>
      </c>
      <c r="W14" s="78">
        <v>1127</v>
      </c>
      <c r="X14" s="77">
        <v>104</v>
      </c>
      <c r="Y14" s="77">
        <v>34</v>
      </c>
      <c r="Z14" s="78">
        <v>138</v>
      </c>
      <c r="AA14" s="78">
        <v>120415</v>
      </c>
      <c r="AB14" s="78">
        <v>103934</v>
      </c>
      <c r="AC14" s="78">
        <v>224349</v>
      </c>
    </row>
    <row r="15" spans="1:29" s="73" customFormat="1" ht="21.75" customHeight="1">
      <c r="A15" s="75">
        <v>11</v>
      </c>
      <c r="B15" s="80" t="s">
        <v>9</v>
      </c>
      <c r="C15" s="77">
        <v>15</v>
      </c>
      <c r="D15" s="77">
        <v>27</v>
      </c>
      <c r="E15" s="78">
        <v>42</v>
      </c>
      <c r="F15" s="77">
        <v>0</v>
      </c>
      <c r="G15" s="77">
        <v>0</v>
      </c>
      <c r="H15" s="78">
        <v>0</v>
      </c>
      <c r="I15" s="77">
        <v>343</v>
      </c>
      <c r="J15" s="77">
        <v>746</v>
      </c>
      <c r="K15" s="78">
        <v>1089</v>
      </c>
      <c r="L15" s="77">
        <v>2280</v>
      </c>
      <c r="M15" s="77">
        <v>4340</v>
      </c>
      <c r="N15" s="78">
        <v>6620</v>
      </c>
      <c r="O15" s="77">
        <v>235</v>
      </c>
      <c r="P15" s="77">
        <v>95</v>
      </c>
      <c r="Q15" s="78">
        <v>330</v>
      </c>
      <c r="R15" s="77">
        <v>422</v>
      </c>
      <c r="S15" s="77">
        <v>233</v>
      </c>
      <c r="T15" s="78">
        <v>655</v>
      </c>
      <c r="U15" s="77">
        <v>4</v>
      </c>
      <c r="V15" s="77">
        <v>13</v>
      </c>
      <c r="W15" s="78">
        <v>17</v>
      </c>
      <c r="X15" s="77">
        <v>10</v>
      </c>
      <c r="Y15" s="77">
        <v>9</v>
      </c>
      <c r="Z15" s="78">
        <v>19</v>
      </c>
      <c r="AA15" s="78">
        <v>3309</v>
      </c>
      <c r="AB15" s="78">
        <v>5463</v>
      </c>
      <c r="AC15" s="78">
        <v>8772</v>
      </c>
    </row>
    <row r="16" spans="1:29" s="73" customFormat="1" ht="21.75" customHeight="1">
      <c r="A16" s="75">
        <v>12</v>
      </c>
      <c r="B16" s="80" t="s">
        <v>10</v>
      </c>
      <c r="C16" s="77">
        <v>358</v>
      </c>
      <c r="D16" s="77">
        <v>160</v>
      </c>
      <c r="E16" s="78">
        <v>518</v>
      </c>
      <c r="F16" s="77">
        <v>397</v>
      </c>
      <c r="G16" s="77">
        <v>235</v>
      </c>
      <c r="H16" s="78">
        <v>632</v>
      </c>
      <c r="I16" s="77">
        <v>25482</v>
      </c>
      <c r="J16" s="77">
        <v>23648</v>
      </c>
      <c r="K16" s="78">
        <v>49130</v>
      </c>
      <c r="L16" s="77">
        <v>200253</v>
      </c>
      <c r="M16" s="77">
        <v>179865</v>
      </c>
      <c r="N16" s="78">
        <v>380118</v>
      </c>
      <c r="O16" s="77">
        <v>2208</v>
      </c>
      <c r="P16" s="77">
        <v>2117</v>
      </c>
      <c r="Q16" s="78">
        <v>4325</v>
      </c>
      <c r="R16" s="77">
        <v>19652</v>
      </c>
      <c r="S16" s="77">
        <v>10594</v>
      </c>
      <c r="T16" s="78">
        <v>30246</v>
      </c>
      <c r="U16" s="77">
        <v>4023</v>
      </c>
      <c r="V16" s="77">
        <v>4874</v>
      </c>
      <c r="W16" s="78">
        <v>8897</v>
      </c>
      <c r="X16" s="77">
        <v>1990</v>
      </c>
      <c r="Y16" s="77">
        <v>2756</v>
      </c>
      <c r="Z16" s="78">
        <v>4746</v>
      </c>
      <c r="AA16" s="78">
        <v>254363</v>
      </c>
      <c r="AB16" s="78">
        <v>224249</v>
      </c>
      <c r="AC16" s="78">
        <v>478612</v>
      </c>
    </row>
    <row r="17" spans="1:29" s="73" customFormat="1" ht="21.75" customHeight="1">
      <c r="A17" s="75">
        <v>13</v>
      </c>
      <c r="B17" s="80" t="s">
        <v>11</v>
      </c>
      <c r="C17" s="77">
        <v>225</v>
      </c>
      <c r="D17" s="77">
        <v>157</v>
      </c>
      <c r="E17" s="78">
        <v>382</v>
      </c>
      <c r="F17" s="77">
        <v>161</v>
      </c>
      <c r="G17" s="77">
        <v>181</v>
      </c>
      <c r="H17" s="78">
        <v>342</v>
      </c>
      <c r="I17" s="77">
        <v>7855</v>
      </c>
      <c r="J17" s="77">
        <v>13960</v>
      </c>
      <c r="K17" s="78">
        <v>21815</v>
      </c>
      <c r="L17" s="77">
        <v>44981</v>
      </c>
      <c r="M17" s="77">
        <v>74847</v>
      </c>
      <c r="N17" s="78">
        <v>119828</v>
      </c>
      <c r="O17" s="77">
        <v>572</v>
      </c>
      <c r="P17" s="77">
        <v>565</v>
      </c>
      <c r="Q17" s="78">
        <v>1137</v>
      </c>
      <c r="R17" s="77">
        <v>9427</v>
      </c>
      <c r="S17" s="77">
        <v>5446</v>
      </c>
      <c r="T17" s="78">
        <v>14873</v>
      </c>
      <c r="U17" s="77">
        <v>466</v>
      </c>
      <c r="V17" s="77">
        <v>809</v>
      </c>
      <c r="W17" s="78">
        <v>1275</v>
      </c>
      <c r="X17" s="77">
        <v>59</v>
      </c>
      <c r="Y17" s="77">
        <v>238</v>
      </c>
      <c r="Z17" s="78">
        <v>297</v>
      </c>
      <c r="AA17" s="78">
        <v>63746</v>
      </c>
      <c r="AB17" s="78">
        <v>96203</v>
      </c>
      <c r="AC17" s="78">
        <v>159949</v>
      </c>
    </row>
    <row r="18" spans="1:29" s="73" customFormat="1" ht="21.75" customHeight="1">
      <c r="A18" s="75">
        <v>14</v>
      </c>
      <c r="B18" s="80" t="s">
        <v>12</v>
      </c>
      <c r="C18" s="77">
        <v>83</v>
      </c>
      <c r="D18" s="77">
        <v>83</v>
      </c>
      <c r="E18" s="78">
        <v>166</v>
      </c>
      <c r="F18" s="77">
        <v>125</v>
      </c>
      <c r="G18" s="77">
        <v>218</v>
      </c>
      <c r="H18" s="78">
        <v>343</v>
      </c>
      <c r="I18" s="77">
        <v>2511</v>
      </c>
      <c r="J18" s="77">
        <v>3845</v>
      </c>
      <c r="K18" s="78">
        <v>6356</v>
      </c>
      <c r="L18" s="77">
        <v>19572</v>
      </c>
      <c r="M18" s="77">
        <v>46817</v>
      </c>
      <c r="N18" s="78">
        <v>66389</v>
      </c>
      <c r="O18" s="77">
        <v>234</v>
      </c>
      <c r="P18" s="77">
        <v>341</v>
      </c>
      <c r="Q18" s="78">
        <v>575</v>
      </c>
      <c r="R18" s="77">
        <v>1553</v>
      </c>
      <c r="S18" s="77">
        <v>1482</v>
      </c>
      <c r="T18" s="78">
        <v>3035</v>
      </c>
      <c r="U18" s="77">
        <v>300</v>
      </c>
      <c r="V18" s="77">
        <v>340</v>
      </c>
      <c r="W18" s="78">
        <v>640</v>
      </c>
      <c r="X18" s="77">
        <v>60</v>
      </c>
      <c r="Y18" s="77">
        <v>20</v>
      </c>
      <c r="Z18" s="78">
        <v>80</v>
      </c>
      <c r="AA18" s="78">
        <v>24438</v>
      </c>
      <c r="AB18" s="78">
        <v>53146</v>
      </c>
      <c r="AC18" s="78">
        <v>77584</v>
      </c>
    </row>
    <row r="19" spans="1:29" s="73" customFormat="1" ht="21.75" customHeight="1">
      <c r="A19" s="75">
        <v>15</v>
      </c>
      <c r="B19" s="80" t="s">
        <v>13</v>
      </c>
      <c r="C19" s="77">
        <v>94</v>
      </c>
      <c r="D19" s="77">
        <v>94</v>
      </c>
      <c r="E19" s="78">
        <v>188</v>
      </c>
      <c r="F19" s="77">
        <v>18</v>
      </c>
      <c r="G19" s="77">
        <v>72</v>
      </c>
      <c r="H19" s="78">
        <v>90</v>
      </c>
      <c r="I19" s="77">
        <v>10564</v>
      </c>
      <c r="J19" s="77">
        <v>2822</v>
      </c>
      <c r="K19" s="78">
        <v>13386</v>
      </c>
      <c r="L19" s="77">
        <v>29796</v>
      </c>
      <c r="M19" s="77">
        <v>32505</v>
      </c>
      <c r="N19" s="78">
        <v>62301</v>
      </c>
      <c r="O19" s="77">
        <v>285</v>
      </c>
      <c r="P19" s="77">
        <v>109</v>
      </c>
      <c r="Q19" s="78">
        <v>394</v>
      </c>
      <c r="R19" s="77">
        <v>127</v>
      </c>
      <c r="S19" s="77">
        <v>84</v>
      </c>
      <c r="T19" s="78">
        <v>211</v>
      </c>
      <c r="U19" s="77">
        <v>0</v>
      </c>
      <c r="V19" s="77">
        <v>0</v>
      </c>
      <c r="W19" s="78">
        <v>0</v>
      </c>
      <c r="X19" s="77">
        <v>461</v>
      </c>
      <c r="Y19" s="77">
        <v>410</v>
      </c>
      <c r="Z19" s="78">
        <v>871</v>
      </c>
      <c r="AA19" s="78">
        <v>41345</v>
      </c>
      <c r="AB19" s="78">
        <v>36096</v>
      </c>
      <c r="AC19" s="78">
        <v>77441</v>
      </c>
    </row>
    <row r="20" spans="1:29" s="73" customFormat="1" ht="21.75" customHeight="1">
      <c r="A20" s="75">
        <v>16</v>
      </c>
      <c r="B20" s="80" t="s">
        <v>14</v>
      </c>
      <c r="C20" s="77">
        <v>162</v>
      </c>
      <c r="D20" s="77">
        <v>204</v>
      </c>
      <c r="E20" s="78">
        <v>366</v>
      </c>
      <c r="F20" s="77">
        <v>23</v>
      </c>
      <c r="G20" s="77">
        <v>45</v>
      </c>
      <c r="H20" s="78">
        <v>68</v>
      </c>
      <c r="I20" s="77">
        <v>4397</v>
      </c>
      <c r="J20" s="77">
        <v>5827</v>
      </c>
      <c r="K20" s="78">
        <v>10224</v>
      </c>
      <c r="L20" s="77">
        <v>36610</v>
      </c>
      <c r="M20" s="77">
        <v>36701</v>
      </c>
      <c r="N20" s="78">
        <v>73311</v>
      </c>
      <c r="O20" s="77">
        <v>438</v>
      </c>
      <c r="P20" s="77">
        <v>272</v>
      </c>
      <c r="Q20" s="78">
        <v>710</v>
      </c>
      <c r="R20" s="77">
        <v>416</v>
      </c>
      <c r="S20" s="77">
        <v>72</v>
      </c>
      <c r="T20" s="78">
        <v>488</v>
      </c>
      <c r="U20" s="77">
        <v>97</v>
      </c>
      <c r="V20" s="77">
        <v>72</v>
      </c>
      <c r="W20" s="78">
        <v>169</v>
      </c>
      <c r="X20" s="77">
        <v>89</v>
      </c>
      <c r="Y20" s="77">
        <v>4</v>
      </c>
      <c r="Z20" s="78">
        <v>93</v>
      </c>
      <c r="AA20" s="78">
        <v>42232</v>
      </c>
      <c r="AB20" s="78">
        <v>43197</v>
      </c>
      <c r="AC20" s="78">
        <v>85429</v>
      </c>
    </row>
    <row r="21" spans="1:29" s="73" customFormat="1" ht="21.75" customHeight="1">
      <c r="A21" s="75">
        <v>17</v>
      </c>
      <c r="B21" s="80" t="s">
        <v>15</v>
      </c>
      <c r="C21" s="77">
        <v>1155</v>
      </c>
      <c r="D21" s="77">
        <v>587</v>
      </c>
      <c r="E21" s="78">
        <v>1742</v>
      </c>
      <c r="F21" s="77">
        <v>220</v>
      </c>
      <c r="G21" s="77">
        <v>227</v>
      </c>
      <c r="H21" s="78">
        <v>447</v>
      </c>
      <c r="I21" s="77">
        <v>49894</v>
      </c>
      <c r="J21" s="77">
        <v>45639</v>
      </c>
      <c r="K21" s="78">
        <v>95533</v>
      </c>
      <c r="L21" s="77">
        <v>189514</v>
      </c>
      <c r="M21" s="77">
        <v>220384</v>
      </c>
      <c r="N21" s="78">
        <v>409898</v>
      </c>
      <c r="O21" s="77">
        <v>2167</v>
      </c>
      <c r="P21" s="77">
        <v>1766</v>
      </c>
      <c r="Q21" s="78">
        <v>3933</v>
      </c>
      <c r="R21" s="77">
        <v>41406</v>
      </c>
      <c r="S21" s="77">
        <v>40219</v>
      </c>
      <c r="T21" s="78">
        <v>81625</v>
      </c>
      <c r="U21" s="77">
        <v>913</v>
      </c>
      <c r="V21" s="77">
        <v>1445</v>
      </c>
      <c r="W21" s="78">
        <v>2358</v>
      </c>
      <c r="X21" s="77">
        <v>504</v>
      </c>
      <c r="Y21" s="77">
        <v>390</v>
      </c>
      <c r="Z21" s="78">
        <v>894</v>
      </c>
      <c r="AA21" s="78">
        <v>285773</v>
      </c>
      <c r="AB21" s="78">
        <v>310657</v>
      </c>
      <c r="AC21" s="78">
        <v>596430</v>
      </c>
    </row>
    <row r="22" spans="1:29" s="73" customFormat="1" ht="21.75" customHeight="1">
      <c r="A22" s="75">
        <v>18</v>
      </c>
      <c r="B22" s="80" t="s">
        <v>16</v>
      </c>
      <c r="C22" s="77">
        <v>197</v>
      </c>
      <c r="D22" s="77">
        <v>242</v>
      </c>
      <c r="E22" s="78">
        <v>439</v>
      </c>
      <c r="F22" s="77">
        <v>184</v>
      </c>
      <c r="G22" s="77">
        <v>462</v>
      </c>
      <c r="H22" s="78">
        <v>646</v>
      </c>
      <c r="I22" s="77">
        <v>6393</v>
      </c>
      <c r="J22" s="77">
        <v>15777</v>
      </c>
      <c r="K22" s="78">
        <v>22170</v>
      </c>
      <c r="L22" s="77">
        <v>31295</v>
      </c>
      <c r="M22" s="77">
        <v>64026</v>
      </c>
      <c r="N22" s="78">
        <v>95321</v>
      </c>
      <c r="O22" s="77">
        <v>24</v>
      </c>
      <c r="P22" s="77">
        <v>101</v>
      </c>
      <c r="Q22" s="78">
        <v>125</v>
      </c>
      <c r="R22" s="77">
        <v>5401</v>
      </c>
      <c r="S22" s="77">
        <v>12845</v>
      </c>
      <c r="T22" s="78">
        <v>18246</v>
      </c>
      <c r="U22" s="77">
        <v>266</v>
      </c>
      <c r="V22" s="77">
        <v>1755</v>
      </c>
      <c r="W22" s="78">
        <v>2021</v>
      </c>
      <c r="X22" s="77">
        <v>135</v>
      </c>
      <c r="Y22" s="77">
        <v>161</v>
      </c>
      <c r="Z22" s="78">
        <v>296</v>
      </c>
      <c r="AA22" s="78">
        <v>43895</v>
      </c>
      <c r="AB22" s="78">
        <v>95369</v>
      </c>
      <c r="AC22" s="78">
        <v>139264</v>
      </c>
    </row>
    <row r="23" spans="1:29" s="73" customFormat="1" ht="21.75" customHeight="1">
      <c r="A23" s="75">
        <v>19</v>
      </c>
      <c r="B23" s="80" t="s">
        <v>82</v>
      </c>
      <c r="C23" s="77">
        <v>0</v>
      </c>
      <c r="D23" s="77">
        <v>0</v>
      </c>
      <c r="E23" s="78">
        <v>0</v>
      </c>
      <c r="F23" s="77">
        <v>0</v>
      </c>
      <c r="G23" s="77">
        <v>0</v>
      </c>
      <c r="H23" s="78">
        <v>0</v>
      </c>
      <c r="I23" s="77">
        <v>0</v>
      </c>
      <c r="J23" s="77">
        <v>14</v>
      </c>
      <c r="K23" s="78">
        <v>14</v>
      </c>
      <c r="L23" s="77">
        <v>9</v>
      </c>
      <c r="M23" s="77">
        <v>48</v>
      </c>
      <c r="N23" s="78">
        <v>57</v>
      </c>
      <c r="O23" s="77">
        <v>0</v>
      </c>
      <c r="P23" s="77">
        <v>0</v>
      </c>
      <c r="Q23" s="78">
        <v>0</v>
      </c>
      <c r="R23" s="77">
        <v>0</v>
      </c>
      <c r="S23" s="77">
        <v>0</v>
      </c>
      <c r="T23" s="78">
        <v>0</v>
      </c>
      <c r="U23" s="77">
        <v>0</v>
      </c>
      <c r="V23" s="77">
        <v>0</v>
      </c>
      <c r="W23" s="78">
        <v>0</v>
      </c>
      <c r="X23" s="77">
        <v>0</v>
      </c>
      <c r="Y23" s="77">
        <v>0</v>
      </c>
      <c r="Z23" s="78">
        <v>0</v>
      </c>
      <c r="AA23" s="78">
        <v>9</v>
      </c>
      <c r="AB23" s="78">
        <v>62</v>
      </c>
      <c r="AC23" s="78">
        <v>71</v>
      </c>
    </row>
    <row r="24" spans="1:29" s="73" customFormat="1" ht="21.75" customHeight="1">
      <c r="A24" s="75">
        <v>20</v>
      </c>
      <c r="B24" s="80" t="s">
        <v>17</v>
      </c>
      <c r="C24" s="77">
        <v>341</v>
      </c>
      <c r="D24" s="77">
        <v>199</v>
      </c>
      <c r="E24" s="78">
        <v>540</v>
      </c>
      <c r="F24" s="77">
        <v>755</v>
      </c>
      <c r="G24" s="77">
        <v>470</v>
      </c>
      <c r="H24" s="78">
        <v>1225</v>
      </c>
      <c r="I24" s="77">
        <v>36030</v>
      </c>
      <c r="J24" s="77">
        <v>34562</v>
      </c>
      <c r="K24" s="78">
        <v>70592</v>
      </c>
      <c r="L24" s="77">
        <v>223658</v>
      </c>
      <c r="M24" s="77">
        <v>201444</v>
      </c>
      <c r="N24" s="78">
        <v>425102</v>
      </c>
      <c r="O24" s="77">
        <v>24900</v>
      </c>
      <c r="P24" s="77">
        <v>19415</v>
      </c>
      <c r="Q24" s="78">
        <v>44315</v>
      </c>
      <c r="R24" s="77">
        <v>29729</v>
      </c>
      <c r="S24" s="77">
        <v>12990</v>
      </c>
      <c r="T24" s="78">
        <v>42719</v>
      </c>
      <c r="U24" s="77">
        <v>229</v>
      </c>
      <c r="V24" s="77">
        <v>259</v>
      </c>
      <c r="W24" s="78">
        <v>488</v>
      </c>
      <c r="X24" s="77">
        <v>252</v>
      </c>
      <c r="Y24" s="77">
        <v>94</v>
      </c>
      <c r="Z24" s="78">
        <v>346</v>
      </c>
      <c r="AA24" s="78">
        <v>315894</v>
      </c>
      <c r="AB24" s="78">
        <v>269433</v>
      </c>
      <c r="AC24" s="78">
        <v>585327</v>
      </c>
    </row>
    <row r="25" spans="1:29" s="73" customFormat="1" ht="21.75" customHeight="1">
      <c r="A25" s="75">
        <v>21</v>
      </c>
      <c r="B25" s="80" t="s">
        <v>18</v>
      </c>
      <c r="C25" s="77">
        <v>1037</v>
      </c>
      <c r="D25" s="77">
        <v>354</v>
      </c>
      <c r="E25" s="78">
        <v>1391</v>
      </c>
      <c r="F25" s="77">
        <v>519</v>
      </c>
      <c r="G25" s="77">
        <v>312</v>
      </c>
      <c r="H25" s="78">
        <v>831</v>
      </c>
      <c r="I25" s="77">
        <v>66528</v>
      </c>
      <c r="J25" s="77">
        <v>48870</v>
      </c>
      <c r="K25" s="78">
        <v>115398</v>
      </c>
      <c r="L25" s="77">
        <v>318634</v>
      </c>
      <c r="M25" s="77">
        <v>287481</v>
      </c>
      <c r="N25" s="78">
        <v>606115</v>
      </c>
      <c r="O25" s="77">
        <v>3267</v>
      </c>
      <c r="P25" s="77">
        <v>2136</v>
      </c>
      <c r="Q25" s="78">
        <v>5403</v>
      </c>
      <c r="R25" s="77">
        <v>54205</v>
      </c>
      <c r="S25" s="77">
        <v>44264</v>
      </c>
      <c r="T25" s="78">
        <v>98469</v>
      </c>
      <c r="U25" s="77">
        <v>1402</v>
      </c>
      <c r="V25" s="77">
        <v>2028</v>
      </c>
      <c r="W25" s="78">
        <v>3430</v>
      </c>
      <c r="X25" s="77">
        <v>882</v>
      </c>
      <c r="Y25" s="77">
        <v>713</v>
      </c>
      <c r="Z25" s="78">
        <v>1595</v>
      </c>
      <c r="AA25" s="78">
        <v>446474</v>
      </c>
      <c r="AB25" s="78">
        <v>386158</v>
      </c>
      <c r="AC25" s="78">
        <v>832632</v>
      </c>
    </row>
    <row r="26" spans="1:29" s="73" customFormat="1" ht="21.75" customHeight="1">
      <c r="A26" s="75">
        <v>22</v>
      </c>
      <c r="B26" s="80" t="s">
        <v>19</v>
      </c>
      <c r="C26" s="77">
        <v>51</v>
      </c>
      <c r="D26" s="77">
        <v>56</v>
      </c>
      <c r="E26" s="78">
        <v>107</v>
      </c>
      <c r="F26" s="77">
        <v>0</v>
      </c>
      <c r="G26" s="77">
        <v>0</v>
      </c>
      <c r="H26" s="78">
        <v>0</v>
      </c>
      <c r="I26" s="77">
        <v>472</v>
      </c>
      <c r="J26" s="77">
        <v>600</v>
      </c>
      <c r="K26" s="78">
        <v>1072</v>
      </c>
      <c r="L26" s="77">
        <v>7434</v>
      </c>
      <c r="M26" s="77">
        <v>7819</v>
      </c>
      <c r="N26" s="78">
        <v>15253</v>
      </c>
      <c r="O26" s="77">
        <v>24</v>
      </c>
      <c r="P26" s="77">
        <v>27</v>
      </c>
      <c r="Q26" s="78">
        <v>51</v>
      </c>
      <c r="R26" s="77">
        <v>98</v>
      </c>
      <c r="S26" s="77">
        <v>43</v>
      </c>
      <c r="T26" s="78">
        <v>141</v>
      </c>
      <c r="U26" s="77">
        <v>11</v>
      </c>
      <c r="V26" s="77">
        <v>86</v>
      </c>
      <c r="W26" s="78">
        <v>97</v>
      </c>
      <c r="X26" s="77">
        <v>0</v>
      </c>
      <c r="Y26" s="77">
        <v>0</v>
      </c>
      <c r="Z26" s="78">
        <v>0</v>
      </c>
      <c r="AA26" s="78">
        <v>8090</v>
      </c>
      <c r="AB26" s="78">
        <v>8631</v>
      </c>
      <c r="AC26" s="78">
        <v>16721</v>
      </c>
    </row>
    <row r="27" spans="1:29" s="73" customFormat="1" ht="21.75" customHeight="1">
      <c r="A27" s="75">
        <v>23</v>
      </c>
      <c r="B27" s="80" t="s">
        <v>20</v>
      </c>
      <c r="C27" s="77">
        <v>63</v>
      </c>
      <c r="D27" s="77">
        <v>61</v>
      </c>
      <c r="E27" s="78">
        <v>124</v>
      </c>
      <c r="F27" s="77">
        <v>3</v>
      </c>
      <c r="G27" s="77">
        <v>9</v>
      </c>
      <c r="H27" s="78">
        <v>12</v>
      </c>
      <c r="I27" s="77">
        <v>529</v>
      </c>
      <c r="J27" s="77">
        <v>662</v>
      </c>
      <c r="K27" s="78">
        <v>1191</v>
      </c>
      <c r="L27" s="77">
        <v>6252</v>
      </c>
      <c r="M27" s="77">
        <v>6000</v>
      </c>
      <c r="N27" s="78">
        <v>12252</v>
      </c>
      <c r="O27" s="77">
        <v>42</v>
      </c>
      <c r="P27" s="77">
        <v>39</v>
      </c>
      <c r="Q27" s="78">
        <v>81</v>
      </c>
      <c r="R27" s="77">
        <v>117</v>
      </c>
      <c r="S27" s="77">
        <v>424</v>
      </c>
      <c r="T27" s="78">
        <v>541</v>
      </c>
      <c r="U27" s="77">
        <v>159</v>
      </c>
      <c r="V27" s="77">
        <v>182</v>
      </c>
      <c r="W27" s="78">
        <v>341</v>
      </c>
      <c r="X27" s="77">
        <v>0</v>
      </c>
      <c r="Y27" s="77">
        <v>0</v>
      </c>
      <c r="Z27" s="78">
        <v>0</v>
      </c>
      <c r="AA27" s="78">
        <v>7165</v>
      </c>
      <c r="AB27" s="78">
        <v>7377</v>
      </c>
      <c r="AC27" s="78">
        <v>14542</v>
      </c>
    </row>
    <row r="28" spans="1:29" s="73" customFormat="1" ht="21.75" customHeight="1">
      <c r="A28" s="75">
        <v>24</v>
      </c>
      <c r="B28" s="80" t="s">
        <v>21</v>
      </c>
      <c r="C28" s="77">
        <v>22</v>
      </c>
      <c r="D28" s="77">
        <v>20</v>
      </c>
      <c r="E28" s="78">
        <v>42</v>
      </c>
      <c r="F28" s="77">
        <v>11</v>
      </c>
      <c r="G28" s="77">
        <v>11</v>
      </c>
      <c r="H28" s="78">
        <v>22</v>
      </c>
      <c r="I28" s="77">
        <v>221</v>
      </c>
      <c r="J28" s="77">
        <v>161</v>
      </c>
      <c r="K28" s="78">
        <v>382</v>
      </c>
      <c r="L28" s="77">
        <v>1440</v>
      </c>
      <c r="M28" s="77">
        <v>1447</v>
      </c>
      <c r="N28" s="78">
        <v>2887</v>
      </c>
      <c r="O28" s="77">
        <v>0</v>
      </c>
      <c r="P28" s="77">
        <v>0</v>
      </c>
      <c r="Q28" s="78">
        <v>0</v>
      </c>
      <c r="R28" s="77">
        <v>279</v>
      </c>
      <c r="S28" s="77">
        <v>570</v>
      </c>
      <c r="T28" s="78">
        <v>849</v>
      </c>
      <c r="U28" s="77">
        <v>0</v>
      </c>
      <c r="V28" s="77">
        <v>6</v>
      </c>
      <c r="W28" s="78">
        <v>6</v>
      </c>
      <c r="X28" s="77">
        <v>0</v>
      </c>
      <c r="Y28" s="77">
        <v>0</v>
      </c>
      <c r="Z28" s="78">
        <v>0</v>
      </c>
      <c r="AA28" s="78">
        <v>1973</v>
      </c>
      <c r="AB28" s="78">
        <v>2215</v>
      </c>
      <c r="AC28" s="78">
        <v>4188</v>
      </c>
    </row>
    <row r="29" spans="1:29" s="73" customFormat="1" ht="21.75" customHeight="1">
      <c r="A29" s="75">
        <v>25</v>
      </c>
      <c r="B29" s="80" t="s">
        <v>22</v>
      </c>
      <c r="C29" s="77">
        <v>13</v>
      </c>
      <c r="D29" s="77">
        <v>13</v>
      </c>
      <c r="E29" s="78">
        <v>26</v>
      </c>
      <c r="F29" s="77">
        <v>0</v>
      </c>
      <c r="G29" s="77">
        <v>0</v>
      </c>
      <c r="H29" s="78">
        <v>0</v>
      </c>
      <c r="I29" s="77">
        <v>808</v>
      </c>
      <c r="J29" s="77">
        <v>491</v>
      </c>
      <c r="K29" s="78">
        <v>1299</v>
      </c>
      <c r="L29" s="77">
        <v>3394</v>
      </c>
      <c r="M29" s="77">
        <v>3268</v>
      </c>
      <c r="N29" s="78">
        <v>6662</v>
      </c>
      <c r="O29" s="77">
        <v>4</v>
      </c>
      <c r="P29" s="77">
        <v>21</v>
      </c>
      <c r="Q29" s="78">
        <v>25</v>
      </c>
      <c r="R29" s="77">
        <v>55</v>
      </c>
      <c r="S29" s="77">
        <v>64</v>
      </c>
      <c r="T29" s="78">
        <v>119</v>
      </c>
      <c r="U29" s="77">
        <v>0</v>
      </c>
      <c r="V29" s="77">
        <v>0</v>
      </c>
      <c r="W29" s="78">
        <v>0</v>
      </c>
      <c r="X29" s="77">
        <v>0</v>
      </c>
      <c r="Y29" s="77">
        <v>0</v>
      </c>
      <c r="Z29" s="78">
        <v>0</v>
      </c>
      <c r="AA29" s="78">
        <v>4274</v>
      </c>
      <c r="AB29" s="78">
        <v>3857</v>
      </c>
      <c r="AC29" s="78">
        <v>8131</v>
      </c>
    </row>
    <row r="30" spans="1:29" s="73" customFormat="1" ht="21.75" customHeight="1">
      <c r="A30" s="75">
        <v>26</v>
      </c>
      <c r="B30" s="80" t="s">
        <v>23</v>
      </c>
      <c r="C30" s="77">
        <v>294</v>
      </c>
      <c r="D30" s="77">
        <v>150</v>
      </c>
      <c r="E30" s="78">
        <v>444</v>
      </c>
      <c r="F30" s="77">
        <v>299</v>
      </c>
      <c r="G30" s="77">
        <v>477</v>
      </c>
      <c r="H30" s="78">
        <v>776</v>
      </c>
      <c r="I30" s="77">
        <v>7122</v>
      </c>
      <c r="J30" s="77">
        <v>5708</v>
      </c>
      <c r="K30" s="78">
        <v>12830</v>
      </c>
      <c r="L30" s="77">
        <v>46930</v>
      </c>
      <c r="M30" s="77">
        <v>48893</v>
      </c>
      <c r="N30" s="78">
        <v>95823</v>
      </c>
      <c r="O30" s="77">
        <v>584</v>
      </c>
      <c r="P30" s="77">
        <v>154</v>
      </c>
      <c r="Q30" s="78">
        <v>738</v>
      </c>
      <c r="R30" s="77">
        <v>11549</v>
      </c>
      <c r="S30" s="77">
        <v>3082</v>
      </c>
      <c r="T30" s="78">
        <v>14631</v>
      </c>
      <c r="U30" s="77">
        <v>2294</v>
      </c>
      <c r="V30" s="77">
        <v>2056</v>
      </c>
      <c r="W30" s="78">
        <v>4350</v>
      </c>
      <c r="X30" s="77">
        <v>65</v>
      </c>
      <c r="Y30" s="77">
        <v>81</v>
      </c>
      <c r="Z30" s="78">
        <v>146</v>
      </c>
      <c r="AA30" s="78">
        <v>69137</v>
      </c>
      <c r="AB30" s="78">
        <v>60601</v>
      </c>
      <c r="AC30" s="78">
        <v>129738</v>
      </c>
    </row>
    <row r="31" spans="1:29" s="73" customFormat="1" ht="21.75" customHeight="1">
      <c r="A31" s="75">
        <v>27</v>
      </c>
      <c r="B31" s="80" t="s">
        <v>24</v>
      </c>
      <c r="C31" s="77">
        <v>87</v>
      </c>
      <c r="D31" s="77">
        <v>45</v>
      </c>
      <c r="E31" s="78">
        <v>132</v>
      </c>
      <c r="F31" s="77">
        <v>29</v>
      </c>
      <c r="G31" s="77">
        <v>54</v>
      </c>
      <c r="H31" s="78">
        <v>83</v>
      </c>
      <c r="I31" s="77">
        <v>3033</v>
      </c>
      <c r="J31" s="77">
        <v>2607</v>
      </c>
      <c r="K31" s="78">
        <v>5640</v>
      </c>
      <c r="L31" s="77">
        <v>2673</v>
      </c>
      <c r="M31" s="77">
        <v>5526</v>
      </c>
      <c r="N31" s="78">
        <v>8199</v>
      </c>
      <c r="O31" s="77">
        <v>129</v>
      </c>
      <c r="P31" s="77">
        <v>105</v>
      </c>
      <c r="Q31" s="78">
        <v>234</v>
      </c>
      <c r="R31" s="77">
        <v>839</v>
      </c>
      <c r="S31" s="77">
        <v>425</v>
      </c>
      <c r="T31" s="78">
        <v>1264</v>
      </c>
      <c r="U31" s="77">
        <v>15</v>
      </c>
      <c r="V31" s="77">
        <v>5</v>
      </c>
      <c r="W31" s="78">
        <v>20</v>
      </c>
      <c r="X31" s="77">
        <v>75</v>
      </c>
      <c r="Y31" s="77">
        <v>30</v>
      </c>
      <c r="Z31" s="78">
        <v>105</v>
      </c>
      <c r="AA31" s="78">
        <v>6880</v>
      </c>
      <c r="AB31" s="78">
        <v>8797</v>
      </c>
      <c r="AC31" s="78">
        <v>15677</v>
      </c>
    </row>
    <row r="32" spans="1:29" s="73" customFormat="1" ht="21.75" customHeight="1">
      <c r="A32" s="75">
        <v>28</v>
      </c>
      <c r="B32" s="80" t="s">
        <v>25</v>
      </c>
      <c r="C32" s="77">
        <v>96</v>
      </c>
      <c r="D32" s="77">
        <v>110</v>
      </c>
      <c r="E32" s="78">
        <v>206</v>
      </c>
      <c r="F32" s="77">
        <v>132</v>
      </c>
      <c r="G32" s="77">
        <v>279</v>
      </c>
      <c r="H32" s="78">
        <v>411</v>
      </c>
      <c r="I32" s="77">
        <v>11639</v>
      </c>
      <c r="J32" s="77">
        <v>22116</v>
      </c>
      <c r="K32" s="78">
        <v>33755</v>
      </c>
      <c r="L32" s="77">
        <v>44441</v>
      </c>
      <c r="M32" s="77">
        <v>74939</v>
      </c>
      <c r="N32" s="78">
        <v>119380</v>
      </c>
      <c r="O32" s="77">
        <v>826</v>
      </c>
      <c r="P32" s="77">
        <v>1981</v>
      </c>
      <c r="Q32" s="78">
        <v>2807</v>
      </c>
      <c r="R32" s="77">
        <v>19232</v>
      </c>
      <c r="S32" s="77">
        <v>8991</v>
      </c>
      <c r="T32" s="78">
        <v>28223</v>
      </c>
      <c r="U32" s="77">
        <v>399</v>
      </c>
      <c r="V32" s="77">
        <v>454</v>
      </c>
      <c r="W32" s="78">
        <v>853</v>
      </c>
      <c r="X32" s="77">
        <v>241</v>
      </c>
      <c r="Y32" s="77">
        <v>218</v>
      </c>
      <c r="Z32" s="78">
        <v>459</v>
      </c>
      <c r="AA32" s="78">
        <v>77006</v>
      </c>
      <c r="AB32" s="78">
        <v>109088</v>
      </c>
      <c r="AC32" s="78">
        <v>186094</v>
      </c>
    </row>
    <row r="33" spans="1:29" s="73" customFormat="1" ht="21.75" customHeight="1">
      <c r="A33" s="75">
        <v>29</v>
      </c>
      <c r="B33" s="80" t="s">
        <v>26</v>
      </c>
      <c r="C33" s="77">
        <v>981</v>
      </c>
      <c r="D33" s="77">
        <v>675</v>
      </c>
      <c r="E33" s="78">
        <v>1656</v>
      </c>
      <c r="F33" s="77">
        <v>458</v>
      </c>
      <c r="G33" s="77">
        <v>351</v>
      </c>
      <c r="H33" s="78">
        <v>809</v>
      </c>
      <c r="I33" s="77">
        <v>19156</v>
      </c>
      <c r="J33" s="77">
        <v>18009</v>
      </c>
      <c r="K33" s="78">
        <v>37165</v>
      </c>
      <c r="L33" s="77">
        <v>168754</v>
      </c>
      <c r="M33" s="77">
        <v>149267</v>
      </c>
      <c r="N33" s="78">
        <v>318021</v>
      </c>
      <c r="O33" s="77">
        <v>1731</v>
      </c>
      <c r="P33" s="77">
        <v>832</v>
      </c>
      <c r="Q33" s="78">
        <v>2563</v>
      </c>
      <c r="R33" s="77">
        <v>9783</v>
      </c>
      <c r="S33" s="77">
        <v>2401</v>
      </c>
      <c r="T33" s="78">
        <v>12184</v>
      </c>
      <c r="U33" s="77">
        <v>967</v>
      </c>
      <c r="V33" s="77">
        <v>1362</v>
      </c>
      <c r="W33" s="78">
        <v>2329</v>
      </c>
      <c r="X33" s="77">
        <v>761</v>
      </c>
      <c r="Y33" s="77">
        <v>665</v>
      </c>
      <c r="Z33" s="78">
        <v>1426</v>
      </c>
      <c r="AA33" s="78">
        <v>202591</v>
      </c>
      <c r="AB33" s="78">
        <v>173562</v>
      </c>
      <c r="AC33" s="78">
        <v>376153</v>
      </c>
    </row>
    <row r="34" spans="1:29" s="73" customFormat="1" ht="21.75" customHeight="1">
      <c r="A34" s="75">
        <v>30</v>
      </c>
      <c r="B34" s="80" t="s">
        <v>27</v>
      </c>
      <c r="C34" s="77">
        <v>0</v>
      </c>
      <c r="D34" s="77">
        <v>0</v>
      </c>
      <c r="E34" s="78">
        <v>0</v>
      </c>
      <c r="F34" s="77">
        <v>4</v>
      </c>
      <c r="G34" s="77">
        <v>5</v>
      </c>
      <c r="H34" s="78">
        <v>9</v>
      </c>
      <c r="I34" s="77">
        <v>191</v>
      </c>
      <c r="J34" s="77">
        <v>149</v>
      </c>
      <c r="K34" s="78">
        <v>340</v>
      </c>
      <c r="L34" s="77">
        <v>1104</v>
      </c>
      <c r="M34" s="77">
        <v>1244</v>
      </c>
      <c r="N34" s="78">
        <v>2348</v>
      </c>
      <c r="O34" s="77">
        <v>0</v>
      </c>
      <c r="P34" s="77">
        <v>0</v>
      </c>
      <c r="Q34" s="78">
        <v>0</v>
      </c>
      <c r="R34" s="77">
        <v>203</v>
      </c>
      <c r="S34" s="77">
        <v>58</v>
      </c>
      <c r="T34" s="78">
        <v>261</v>
      </c>
      <c r="U34" s="77">
        <v>0</v>
      </c>
      <c r="V34" s="77">
        <v>20</v>
      </c>
      <c r="W34" s="78">
        <v>20</v>
      </c>
      <c r="X34" s="77">
        <v>16</v>
      </c>
      <c r="Y34" s="77">
        <v>17</v>
      </c>
      <c r="Z34" s="78">
        <v>33</v>
      </c>
      <c r="AA34" s="78">
        <v>1518</v>
      </c>
      <c r="AB34" s="78">
        <v>1493</v>
      </c>
      <c r="AC34" s="78">
        <v>3011</v>
      </c>
    </row>
    <row r="35" spans="1:29" s="73" customFormat="1" ht="21.75" customHeight="1">
      <c r="A35" s="75">
        <v>31</v>
      </c>
      <c r="B35" s="80" t="s">
        <v>28</v>
      </c>
      <c r="C35" s="77">
        <v>1720</v>
      </c>
      <c r="D35" s="77">
        <v>1255</v>
      </c>
      <c r="E35" s="78">
        <v>2975</v>
      </c>
      <c r="F35" s="77">
        <v>4925</v>
      </c>
      <c r="G35" s="77">
        <v>6726</v>
      </c>
      <c r="H35" s="78">
        <v>11651</v>
      </c>
      <c r="I35" s="77">
        <v>98939</v>
      </c>
      <c r="J35" s="77">
        <v>102530</v>
      </c>
      <c r="K35" s="78">
        <v>201469</v>
      </c>
      <c r="L35" s="77">
        <v>261524</v>
      </c>
      <c r="M35" s="77">
        <v>328122</v>
      </c>
      <c r="N35" s="78">
        <v>589646</v>
      </c>
      <c r="O35" s="77">
        <v>4875</v>
      </c>
      <c r="P35" s="77">
        <v>2474</v>
      </c>
      <c r="Q35" s="78">
        <v>7349</v>
      </c>
      <c r="R35" s="77">
        <v>92966</v>
      </c>
      <c r="S35" s="77">
        <v>32993</v>
      </c>
      <c r="T35" s="78">
        <v>125959</v>
      </c>
      <c r="U35" s="77">
        <v>1804</v>
      </c>
      <c r="V35" s="77">
        <v>5735</v>
      </c>
      <c r="W35" s="78">
        <v>7539</v>
      </c>
      <c r="X35" s="77">
        <v>1291</v>
      </c>
      <c r="Y35" s="77">
        <v>1236</v>
      </c>
      <c r="Z35" s="78">
        <v>2527</v>
      </c>
      <c r="AA35" s="78">
        <v>468044</v>
      </c>
      <c r="AB35" s="78">
        <v>481071</v>
      </c>
      <c r="AC35" s="78">
        <v>949115</v>
      </c>
    </row>
    <row r="36" spans="1:29" s="73" customFormat="1" ht="21.75" customHeight="1">
      <c r="A36" s="75">
        <v>32</v>
      </c>
      <c r="B36" s="80" t="s">
        <v>29</v>
      </c>
      <c r="C36" s="77">
        <v>355</v>
      </c>
      <c r="D36" s="77">
        <v>185</v>
      </c>
      <c r="E36" s="78">
        <v>540</v>
      </c>
      <c r="F36" s="77">
        <v>260</v>
      </c>
      <c r="G36" s="77">
        <v>169</v>
      </c>
      <c r="H36" s="78">
        <v>429</v>
      </c>
      <c r="I36" s="77">
        <v>39702</v>
      </c>
      <c r="J36" s="77">
        <v>33317</v>
      </c>
      <c r="K36" s="78">
        <v>73019</v>
      </c>
      <c r="L36" s="77">
        <v>111619</v>
      </c>
      <c r="M36" s="77">
        <v>125776</v>
      </c>
      <c r="N36" s="78">
        <v>237395</v>
      </c>
      <c r="O36" s="77">
        <v>1077</v>
      </c>
      <c r="P36" s="77">
        <v>859</v>
      </c>
      <c r="Q36" s="78">
        <v>1936</v>
      </c>
      <c r="R36" s="77">
        <v>2899</v>
      </c>
      <c r="S36" s="77">
        <v>6960</v>
      </c>
      <c r="T36" s="78">
        <v>9859</v>
      </c>
      <c r="U36" s="77">
        <v>105</v>
      </c>
      <c r="V36" s="77">
        <v>139</v>
      </c>
      <c r="W36" s="78">
        <v>244</v>
      </c>
      <c r="X36" s="77">
        <v>376</v>
      </c>
      <c r="Y36" s="77">
        <v>292</v>
      </c>
      <c r="Z36" s="78">
        <v>668</v>
      </c>
      <c r="AA36" s="78">
        <v>156393</v>
      </c>
      <c r="AB36" s="78">
        <v>167697</v>
      </c>
      <c r="AC36" s="78">
        <v>324090</v>
      </c>
    </row>
    <row r="37" spans="1:29" s="73" customFormat="1" ht="21.75" customHeight="1">
      <c r="A37" s="75">
        <v>33</v>
      </c>
      <c r="B37" s="80" t="s">
        <v>30</v>
      </c>
      <c r="C37" s="77">
        <v>13</v>
      </c>
      <c r="D37" s="77">
        <v>7</v>
      </c>
      <c r="E37" s="78">
        <v>20</v>
      </c>
      <c r="F37" s="77">
        <v>0</v>
      </c>
      <c r="G37" s="77">
        <v>0</v>
      </c>
      <c r="H37" s="78">
        <v>0</v>
      </c>
      <c r="I37" s="77">
        <v>665</v>
      </c>
      <c r="J37" s="77">
        <v>837</v>
      </c>
      <c r="K37" s="78">
        <v>1502</v>
      </c>
      <c r="L37" s="77">
        <v>6796</v>
      </c>
      <c r="M37" s="77">
        <v>4860</v>
      </c>
      <c r="N37" s="78">
        <v>11656</v>
      </c>
      <c r="O37" s="77">
        <v>87</v>
      </c>
      <c r="P37" s="77">
        <v>69</v>
      </c>
      <c r="Q37" s="78">
        <v>156</v>
      </c>
      <c r="R37" s="77">
        <v>434</v>
      </c>
      <c r="S37" s="77">
        <v>348</v>
      </c>
      <c r="T37" s="78">
        <v>782</v>
      </c>
      <c r="U37" s="77">
        <v>0</v>
      </c>
      <c r="V37" s="77">
        <v>0</v>
      </c>
      <c r="W37" s="78">
        <v>0</v>
      </c>
      <c r="X37" s="77">
        <v>0</v>
      </c>
      <c r="Y37" s="77">
        <v>0</v>
      </c>
      <c r="Z37" s="78">
        <v>0</v>
      </c>
      <c r="AA37" s="78">
        <v>7995</v>
      </c>
      <c r="AB37" s="78">
        <v>6121</v>
      </c>
      <c r="AC37" s="78">
        <v>14116</v>
      </c>
    </row>
    <row r="38" spans="1:29" s="73" customFormat="1" ht="21.75" customHeight="1">
      <c r="A38" s="75">
        <v>34</v>
      </c>
      <c r="B38" s="80" t="s">
        <v>31</v>
      </c>
      <c r="C38" s="77">
        <v>3286</v>
      </c>
      <c r="D38" s="77">
        <v>1679</v>
      </c>
      <c r="E38" s="78">
        <v>4965</v>
      </c>
      <c r="F38" s="77">
        <v>378</v>
      </c>
      <c r="G38" s="77">
        <v>425</v>
      </c>
      <c r="H38" s="78">
        <v>803</v>
      </c>
      <c r="I38" s="77">
        <v>82267</v>
      </c>
      <c r="J38" s="77">
        <v>91533</v>
      </c>
      <c r="K38" s="78">
        <v>173800</v>
      </c>
      <c r="L38" s="77">
        <v>643404</v>
      </c>
      <c r="M38" s="77">
        <v>649004</v>
      </c>
      <c r="N38" s="78">
        <v>1292408</v>
      </c>
      <c r="O38" s="77">
        <v>4210</v>
      </c>
      <c r="P38" s="77">
        <v>2038</v>
      </c>
      <c r="Q38" s="78">
        <v>6248</v>
      </c>
      <c r="R38" s="77">
        <v>9468</v>
      </c>
      <c r="S38" s="77">
        <v>8449</v>
      </c>
      <c r="T38" s="78">
        <v>17917</v>
      </c>
      <c r="U38" s="77">
        <v>10708</v>
      </c>
      <c r="V38" s="77">
        <v>10757</v>
      </c>
      <c r="W38" s="78">
        <v>21465</v>
      </c>
      <c r="X38" s="77">
        <v>1536</v>
      </c>
      <c r="Y38" s="77">
        <v>554</v>
      </c>
      <c r="Z38" s="78">
        <v>2090</v>
      </c>
      <c r="AA38" s="78">
        <v>755257</v>
      </c>
      <c r="AB38" s="78">
        <v>764439</v>
      </c>
      <c r="AC38" s="78">
        <v>1519696</v>
      </c>
    </row>
    <row r="39" spans="1:29" s="73" customFormat="1" ht="21.75" customHeight="1">
      <c r="A39" s="75">
        <v>35</v>
      </c>
      <c r="B39" s="80" t="s">
        <v>32</v>
      </c>
      <c r="C39" s="77">
        <v>301</v>
      </c>
      <c r="D39" s="77">
        <v>150</v>
      </c>
      <c r="E39" s="78">
        <v>451</v>
      </c>
      <c r="F39" s="77">
        <v>6</v>
      </c>
      <c r="G39" s="77">
        <v>4</v>
      </c>
      <c r="H39" s="78">
        <v>10</v>
      </c>
      <c r="I39" s="77">
        <v>10649</v>
      </c>
      <c r="J39" s="77">
        <v>10869</v>
      </c>
      <c r="K39" s="78">
        <v>21518</v>
      </c>
      <c r="L39" s="77">
        <v>33201</v>
      </c>
      <c r="M39" s="77">
        <v>40113</v>
      </c>
      <c r="N39" s="78">
        <v>73314</v>
      </c>
      <c r="O39" s="77">
        <v>494</v>
      </c>
      <c r="P39" s="77">
        <v>569</v>
      </c>
      <c r="Q39" s="78">
        <v>1063</v>
      </c>
      <c r="R39" s="77">
        <v>4298</v>
      </c>
      <c r="S39" s="77">
        <v>2157</v>
      </c>
      <c r="T39" s="78">
        <v>6455</v>
      </c>
      <c r="U39" s="77">
        <v>388</v>
      </c>
      <c r="V39" s="77">
        <v>377</v>
      </c>
      <c r="W39" s="78">
        <v>765</v>
      </c>
      <c r="X39" s="77">
        <v>156</v>
      </c>
      <c r="Y39" s="77">
        <v>43</v>
      </c>
      <c r="Z39" s="78">
        <v>199</v>
      </c>
      <c r="AA39" s="78">
        <v>49493</v>
      </c>
      <c r="AB39" s="78">
        <v>54282</v>
      </c>
      <c r="AC39" s="78">
        <v>103775</v>
      </c>
    </row>
    <row r="40" spans="1:29" s="73" customFormat="1" ht="21.75" customHeight="1">
      <c r="A40" s="75">
        <v>36</v>
      </c>
      <c r="B40" s="80" t="s">
        <v>33</v>
      </c>
      <c r="C40" s="77">
        <v>495</v>
      </c>
      <c r="D40" s="77">
        <v>122</v>
      </c>
      <c r="E40" s="78">
        <v>617</v>
      </c>
      <c r="F40" s="77">
        <v>202</v>
      </c>
      <c r="G40" s="77">
        <v>100</v>
      </c>
      <c r="H40" s="78">
        <v>302</v>
      </c>
      <c r="I40" s="77">
        <v>27068</v>
      </c>
      <c r="J40" s="77">
        <v>32524</v>
      </c>
      <c r="K40" s="78">
        <v>59592</v>
      </c>
      <c r="L40" s="77">
        <v>194837</v>
      </c>
      <c r="M40" s="77">
        <v>157872</v>
      </c>
      <c r="N40" s="78">
        <v>352709</v>
      </c>
      <c r="O40" s="77">
        <v>939</v>
      </c>
      <c r="P40" s="77">
        <v>319</v>
      </c>
      <c r="Q40" s="78">
        <v>1258</v>
      </c>
      <c r="R40" s="77">
        <v>14817</v>
      </c>
      <c r="S40" s="77">
        <v>5356</v>
      </c>
      <c r="T40" s="78">
        <v>20173</v>
      </c>
      <c r="U40" s="77">
        <v>1665</v>
      </c>
      <c r="V40" s="77">
        <v>1142</v>
      </c>
      <c r="W40" s="78">
        <v>2807</v>
      </c>
      <c r="X40" s="77">
        <v>936</v>
      </c>
      <c r="Y40" s="77">
        <v>437</v>
      </c>
      <c r="Z40" s="78">
        <v>1373</v>
      </c>
      <c r="AA40" s="78">
        <v>240959</v>
      </c>
      <c r="AB40" s="78">
        <v>197872</v>
      </c>
      <c r="AC40" s="78">
        <v>438831</v>
      </c>
    </row>
    <row r="41" spans="1:29" s="82" customFormat="1" ht="21.75" customHeight="1">
      <c r="A41" s="413" t="s">
        <v>49</v>
      </c>
      <c r="B41" s="413"/>
      <c r="C41" s="80">
        <f>SUM(C5:C40)</f>
        <v>14855</v>
      </c>
      <c r="D41" s="80">
        <f t="shared" ref="D41:AC41" si="0">SUM(D5:D40)</f>
        <v>8775</v>
      </c>
      <c r="E41" s="80">
        <f t="shared" si="0"/>
        <v>23630</v>
      </c>
      <c r="F41" s="80">
        <f t="shared" si="0"/>
        <v>9731</v>
      </c>
      <c r="G41" s="80">
        <f t="shared" si="0"/>
        <v>11520</v>
      </c>
      <c r="H41" s="80">
        <f t="shared" si="0"/>
        <v>21251</v>
      </c>
      <c r="I41" s="80">
        <f t="shared" si="0"/>
        <v>609228</v>
      </c>
      <c r="J41" s="80">
        <f t="shared" si="0"/>
        <v>605029</v>
      </c>
      <c r="K41" s="80">
        <f t="shared" si="0"/>
        <v>1214257</v>
      </c>
      <c r="L41" s="80">
        <f t="shared" si="0"/>
        <v>3061002</v>
      </c>
      <c r="M41" s="80">
        <f t="shared" si="0"/>
        <v>3133885</v>
      </c>
      <c r="N41" s="80">
        <f t="shared" si="0"/>
        <v>6194887</v>
      </c>
      <c r="O41" s="80">
        <f t="shared" si="0"/>
        <v>63946</v>
      </c>
      <c r="P41" s="80">
        <f t="shared" si="0"/>
        <v>46790</v>
      </c>
      <c r="Q41" s="80">
        <f t="shared" si="0"/>
        <v>110736</v>
      </c>
      <c r="R41" s="80">
        <f t="shared" si="0"/>
        <v>385166</v>
      </c>
      <c r="S41" s="80">
        <f t="shared" si="0"/>
        <v>245939</v>
      </c>
      <c r="T41" s="80">
        <f t="shared" si="0"/>
        <v>631105</v>
      </c>
      <c r="U41" s="80">
        <f t="shared" si="0"/>
        <v>27395</v>
      </c>
      <c r="V41" s="80">
        <f t="shared" si="0"/>
        <v>35393</v>
      </c>
      <c r="W41" s="80">
        <f t="shared" si="0"/>
        <v>62788</v>
      </c>
      <c r="X41" s="80">
        <f t="shared" si="0"/>
        <v>11601</v>
      </c>
      <c r="Y41" s="80">
        <f t="shared" si="0"/>
        <v>9274</v>
      </c>
      <c r="Z41" s="80">
        <f t="shared" si="0"/>
        <v>20875</v>
      </c>
      <c r="AA41" s="80">
        <f t="shared" si="0"/>
        <v>4182924</v>
      </c>
      <c r="AB41" s="80">
        <f t="shared" si="0"/>
        <v>4096605</v>
      </c>
      <c r="AC41" s="80">
        <f t="shared" si="0"/>
        <v>8279529</v>
      </c>
    </row>
  </sheetData>
  <mergeCells count="12">
    <mergeCell ref="A41:B41"/>
    <mergeCell ref="O2:Q2"/>
    <mergeCell ref="R2:T2"/>
    <mergeCell ref="U2:W2"/>
    <mergeCell ref="X2:Z2"/>
    <mergeCell ref="AA2:AC2"/>
    <mergeCell ref="A2:A3"/>
    <mergeCell ref="B2:B3"/>
    <mergeCell ref="C2:E2"/>
    <mergeCell ref="F2:H2"/>
    <mergeCell ref="I2:K2"/>
    <mergeCell ref="L2:N2"/>
  </mergeCells>
  <printOptions horizontalCentered="1"/>
  <pageMargins left="0.55118110236220474" right="0.15748031496062992" top="0.51181102362204722" bottom="0.39370078740157483" header="0.19685039370078741" footer="0.15748031496062992"/>
  <pageSetup paperSize="9" scale="88" firstPageNumber="103" orientation="portrait" useFirstPageNumber="1" horizontalDpi="4294967294" verticalDpi="4294967294" r:id="rId1"/>
  <headerFooter>
    <oddFooter>&amp;L&amp;"Arial,Italic"&amp;9AISHE 2012-13&amp;CT-&amp;P</oddFooter>
  </headerFooter>
  <colBreaks count="2" manualBreakCount="2">
    <brk id="11" max="38" man="1"/>
    <brk id="20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D175"/>
  <sheetViews>
    <sheetView view="pageBreakPreview" zoomScaleSheetLayoutView="100" workbookViewId="0">
      <selection activeCell="L163" sqref="L163"/>
    </sheetView>
  </sheetViews>
  <sheetFormatPr defaultRowHeight="15"/>
  <cols>
    <col min="1" max="1" width="51" style="256" customWidth="1"/>
    <col min="2" max="4" width="8.42578125" style="262" bestFit="1" customWidth="1"/>
    <col min="5" max="16384" width="9.140625" style="262"/>
  </cols>
  <sheetData>
    <row r="1" spans="1:4" s="253" customFormat="1" ht="24.75" customHeight="1">
      <c r="A1" s="510" t="s">
        <v>1348</v>
      </c>
      <c r="B1" s="510"/>
      <c r="C1" s="510"/>
      <c r="D1" s="510"/>
    </row>
    <row r="2" spans="1:4" s="256" customFormat="1" ht="18" customHeight="1">
      <c r="A2" s="254" t="s">
        <v>144</v>
      </c>
      <c r="B2" s="255" t="s">
        <v>117</v>
      </c>
      <c r="C2" s="255" t="s">
        <v>118</v>
      </c>
      <c r="D2" s="255" t="s">
        <v>104</v>
      </c>
    </row>
    <row r="3" spans="1:4" s="259" customFormat="1" ht="12">
      <c r="A3" s="257">
        <v>1</v>
      </c>
      <c r="B3" s="257">
        <v>2</v>
      </c>
      <c r="C3" s="258">
        <v>3</v>
      </c>
      <c r="D3" s="257">
        <v>4</v>
      </c>
    </row>
    <row r="4" spans="1:4">
      <c r="A4" s="260" t="s">
        <v>149</v>
      </c>
      <c r="B4" s="261">
        <v>14316</v>
      </c>
      <c r="C4" s="261">
        <v>8582</v>
      </c>
      <c r="D4" s="261">
        <v>22898</v>
      </c>
    </row>
    <row r="5" spans="1:4">
      <c r="A5" s="260" t="s">
        <v>150</v>
      </c>
      <c r="B5" s="261">
        <v>109</v>
      </c>
      <c r="C5" s="261">
        <v>118</v>
      </c>
      <c r="D5" s="261">
        <v>227</v>
      </c>
    </row>
    <row r="6" spans="1:4">
      <c r="A6" s="260" t="s">
        <v>152</v>
      </c>
      <c r="B6" s="261">
        <v>162</v>
      </c>
      <c r="C6" s="261">
        <v>8</v>
      </c>
      <c r="D6" s="261">
        <v>170</v>
      </c>
    </row>
    <row r="7" spans="1:4">
      <c r="A7" s="260" t="s">
        <v>153</v>
      </c>
      <c r="B7" s="261">
        <v>197</v>
      </c>
      <c r="C7" s="261">
        <v>15</v>
      </c>
      <c r="D7" s="261">
        <v>212</v>
      </c>
    </row>
    <row r="8" spans="1:4">
      <c r="A8" s="260" t="s">
        <v>151</v>
      </c>
      <c r="B8" s="261">
        <v>104</v>
      </c>
      <c r="C8" s="261">
        <v>23</v>
      </c>
      <c r="D8" s="261">
        <v>127</v>
      </c>
    </row>
    <row r="9" spans="1:4">
      <c r="A9" s="260" t="s">
        <v>154</v>
      </c>
      <c r="B9" s="261">
        <v>36</v>
      </c>
      <c r="C9" s="261">
        <v>16</v>
      </c>
      <c r="D9" s="261">
        <v>52</v>
      </c>
    </row>
    <row r="10" spans="1:4">
      <c r="A10" s="260" t="s">
        <v>158</v>
      </c>
      <c r="B10" s="261">
        <v>7</v>
      </c>
      <c r="C10" s="261">
        <v>14</v>
      </c>
      <c r="D10" s="261">
        <v>21</v>
      </c>
    </row>
    <row r="11" spans="1:4">
      <c r="A11" s="260" t="s">
        <v>156</v>
      </c>
      <c r="B11" s="261">
        <v>1</v>
      </c>
      <c r="C11" s="261">
        <v>1</v>
      </c>
      <c r="D11" s="261">
        <v>2</v>
      </c>
    </row>
    <row r="12" spans="1:4">
      <c r="A12" s="260" t="s">
        <v>159</v>
      </c>
      <c r="B12" s="261">
        <v>9731</v>
      </c>
      <c r="C12" s="261">
        <v>11520</v>
      </c>
      <c r="D12" s="261">
        <v>21251</v>
      </c>
    </row>
    <row r="13" spans="1:4">
      <c r="A13" s="260" t="s">
        <v>160</v>
      </c>
      <c r="B13" s="261">
        <v>190785</v>
      </c>
      <c r="C13" s="261">
        <v>254063</v>
      </c>
      <c r="D13" s="261">
        <v>444848</v>
      </c>
    </row>
    <row r="14" spans="1:4">
      <c r="A14" s="260" t="s">
        <v>161</v>
      </c>
      <c r="B14" s="261">
        <v>132513</v>
      </c>
      <c r="C14" s="261">
        <v>74729</v>
      </c>
      <c r="D14" s="261">
        <v>207242</v>
      </c>
    </row>
    <row r="15" spans="1:4">
      <c r="A15" s="260" t="s">
        <v>162</v>
      </c>
      <c r="B15" s="261">
        <v>91719</v>
      </c>
      <c r="C15" s="261">
        <v>112044</v>
      </c>
      <c r="D15" s="261">
        <v>203763</v>
      </c>
    </row>
    <row r="16" spans="1:4">
      <c r="A16" s="260" t="s">
        <v>164</v>
      </c>
      <c r="B16" s="261">
        <v>42614</v>
      </c>
      <c r="C16" s="261">
        <v>49486</v>
      </c>
      <c r="D16" s="261">
        <v>92100</v>
      </c>
    </row>
    <row r="17" spans="1:4">
      <c r="A17" s="260" t="s">
        <v>163</v>
      </c>
      <c r="B17" s="261">
        <v>38225</v>
      </c>
      <c r="C17" s="261">
        <v>28592</v>
      </c>
      <c r="D17" s="261">
        <v>66817</v>
      </c>
    </row>
    <row r="18" spans="1:4">
      <c r="A18" s="260" t="s">
        <v>165</v>
      </c>
      <c r="B18" s="261">
        <v>29632</v>
      </c>
      <c r="C18" s="261">
        <v>15385</v>
      </c>
      <c r="D18" s="261">
        <v>45017</v>
      </c>
    </row>
    <row r="19" spans="1:4">
      <c r="A19" s="260" t="s">
        <v>166</v>
      </c>
      <c r="B19" s="261">
        <v>10332</v>
      </c>
      <c r="C19" s="261">
        <v>7299</v>
      </c>
      <c r="D19" s="261">
        <v>17631</v>
      </c>
    </row>
    <row r="20" spans="1:4">
      <c r="A20" s="260" t="s">
        <v>167</v>
      </c>
      <c r="B20" s="261">
        <v>13308</v>
      </c>
      <c r="C20" s="261">
        <v>8168</v>
      </c>
      <c r="D20" s="261">
        <v>21476</v>
      </c>
    </row>
    <row r="21" spans="1:4">
      <c r="A21" s="260" t="s">
        <v>169</v>
      </c>
      <c r="B21" s="261">
        <v>8081</v>
      </c>
      <c r="C21" s="261">
        <v>13454</v>
      </c>
      <c r="D21" s="261">
        <v>21535</v>
      </c>
    </row>
    <row r="22" spans="1:4">
      <c r="A22" s="260" t="s">
        <v>168</v>
      </c>
      <c r="B22" s="261">
        <v>9565</v>
      </c>
      <c r="C22" s="261">
        <v>6989</v>
      </c>
      <c r="D22" s="261">
        <v>16554</v>
      </c>
    </row>
    <row r="23" spans="1:4">
      <c r="A23" s="260" t="s">
        <v>172</v>
      </c>
      <c r="B23" s="261">
        <v>3301</v>
      </c>
      <c r="C23" s="261">
        <v>2501</v>
      </c>
      <c r="D23" s="261">
        <v>5802</v>
      </c>
    </row>
    <row r="24" spans="1:4">
      <c r="A24" s="260" t="s">
        <v>170</v>
      </c>
      <c r="B24" s="261">
        <v>4173</v>
      </c>
      <c r="C24" s="261">
        <v>2374</v>
      </c>
      <c r="D24" s="261">
        <v>6547</v>
      </c>
    </row>
    <row r="25" spans="1:4">
      <c r="A25" s="260" t="s">
        <v>171</v>
      </c>
      <c r="B25" s="261">
        <v>6979</v>
      </c>
      <c r="C25" s="261">
        <v>5297</v>
      </c>
      <c r="D25" s="261">
        <v>12276</v>
      </c>
    </row>
    <row r="26" spans="1:4">
      <c r="A26" s="260" t="s">
        <v>173</v>
      </c>
      <c r="B26" s="261">
        <v>1127</v>
      </c>
      <c r="C26" s="261">
        <v>5101</v>
      </c>
      <c r="D26" s="261">
        <v>6228</v>
      </c>
    </row>
    <row r="27" spans="1:4">
      <c r="A27" s="260" t="s">
        <v>175</v>
      </c>
      <c r="B27" s="261">
        <v>1475</v>
      </c>
      <c r="C27" s="261">
        <v>1367</v>
      </c>
      <c r="D27" s="261">
        <v>2842</v>
      </c>
    </row>
    <row r="28" spans="1:4">
      <c r="A28" s="260" t="s">
        <v>174</v>
      </c>
      <c r="B28" s="261">
        <v>2497</v>
      </c>
      <c r="C28" s="261">
        <v>754</v>
      </c>
      <c r="D28" s="261">
        <v>3251</v>
      </c>
    </row>
    <row r="29" spans="1:4">
      <c r="A29" s="260" t="s">
        <v>177</v>
      </c>
      <c r="B29" s="261">
        <v>1335</v>
      </c>
      <c r="C29" s="261">
        <v>989</v>
      </c>
      <c r="D29" s="261">
        <v>2324</v>
      </c>
    </row>
    <row r="30" spans="1:4">
      <c r="A30" s="260" t="s">
        <v>176</v>
      </c>
      <c r="B30" s="261">
        <v>2193</v>
      </c>
      <c r="C30" s="261">
        <v>1237</v>
      </c>
      <c r="D30" s="261">
        <v>3430</v>
      </c>
    </row>
    <row r="31" spans="1:4">
      <c r="A31" s="260" t="s">
        <v>180</v>
      </c>
      <c r="B31" s="261">
        <v>2009</v>
      </c>
      <c r="C31" s="261">
        <v>737</v>
      </c>
      <c r="D31" s="261">
        <v>2746</v>
      </c>
    </row>
    <row r="32" spans="1:4">
      <c r="A32" s="260" t="s">
        <v>178</v>
      </c>
      <c r="B32" s="261">
        <v>2096</v>
      </c>
      <c r="C32" s="261">
        <v>2455</v>
      </c>
      <c r="D32" s="261">
        <v>4551</v>
      </c>
    </row>
    <row r="33" spans="1:4">
      <c r="A33" s="260" t="s">
        <v>179</v>
      </c>
      <c r="B33" s="261">
        <v>1026</v>
      </c>
      <c r="C33" s="261">
        <v>387</v>
      </c>
      <c r="D33" s="261">
        <v>1413</v>
      </c>
    </row>
    <row r="34" spans="1:4" ht="30">
      <c r="A34" s="260" t="s">
        <v>182</v>
      </c>
      <c r="B34" s="261">
        <v>979</v>
      </c>
      <c r="C34" s="261">
        <v>647</v>
      </c>
      <c r="D34" s="261">
        <v>1626</v>
      </c>
    </row>
    <row r="35" spans="1:4">
      <c r="A35" s="260" t="s">
        <v>181</v>
      </c>
      <c r="B35" s="261">
        <v>1771</v>
      </c>
      <c r="C35" s="261">
        <v>1626</v>
      </c>
      <c r="D35" s="261">
        <v>3397</v>
      </c>
    </row>
    <row r="36" spans="1:4">
      <c r="A36" s="260" t="s">
        <v>184</v>
      </c>
      <c r="B36" s="261">
        <v>1403</v>
      </c>
      <c r="C36" s="261">
        <v>519</v>
      </c>
      <c r="D36" s="261">
        <v>1922</v>
      </c>
    </row>
    <row r="37" spans="1:4">
      <c r="A37" s="260" t="s">
        <v>185</v>
      </c>
      <c r="B37" s="261">
        <v>662</v>
      </c>
      <c r="C37" s="261">
        <v>1096</v>
      </c>
      <c r="D37" s="261">
        <v>1758</v>
      </c>
    </row>
    <row r="38" spans="1:4">
      <c r="A38" s="260" t="s">
        <v>183</v>
      </c>
      <c r="B38" s="261">
        <v>827</v>
      </c>
      <c r="C38" s="261">
        <v>901</v>
      </c>
      <c r="D38" s="261">
        <v>1728</v>
      </c>
    </row>
    <row r="39" spans="1:4" ht="30">
      <c r="A39" s="260" t="s">
        <v>187</v>
      </c>
      <c r="B39" s="261">
        <v>823</v>
      </c>
      <c r="C39" s="261">
        <v>572</v>
      </c>
      <c r="D39" s="261">
        <v>1395</v>
      </c>
    </row>
    <row r="40" spans="1:4">
      <c r="A40" s="260" t="s">
        <v>186</v>
      </c>
      <c r="B40" s="261">
        <v>818</v>
      </c>
      <c r="C40" s="261">
        <v>788</v>
      </c>
      <c r="D40" s="261">
        <v>1606</v>
      </c>
    </row>
    <row r="41" spans="1:4">
      <c r="A41" s="260" t="s">
        <v>188</v>
      </c>
      <c r="B41" s="261">
        <v>612</v>
      </c>
      <c r="C41" s="261">
        <v>617</v>
      </c>
      <c r="D41" s="261">
        <v>1229</v>
      </c>
    </row>
    <row r="42" spans="1:4">
      <c r="A42" s="260" t="s">
        <v>192</v>
      </c>
      <c r="B42" s="261">
        <v>600</v>
      </c>
      <c r="C42" s="261">
        <v>291</v>
      </c>
      <c r="D42" s="261">
        <v>891</v>
      </c>
    </row>
    <row r="43" spans="1:4">
      <c r="A43" s="260" t="s">
        <v>190</v>
      </c>
      <c r="B43" s="261">
        <v>383</v>
      </c>
      <c r="C43" s="261">
        <v>408</v>
      </c>
      <c r="D43" s="261">
        <v>791</v>
      </c>
    </row>
    <row r="44" spans="1:4">
      <c r="A44" s="260" t="s">
        <v>191</v>
      </c>
      <c r="B44" s="261">
        <v>588</v>
      </c>
      <c r="C44" s="261">
        <v>421</v>
      </c>
      <c r="D44" s="261">
        <v>1009</v>
      </c>
    </row>
    <row r="45" spans="1:4">
      <c r="A45" s="260" t="s">
        <v>189</v>
      </c>
      <c r="B45" s="261">
        <v>241</v>
      </c>
      <c r="C45" s="261">
        <v>287</v>
      </c>
      <c r="D45" s="261">
        <v>528</v>
      </c>
    </row>
    <row r="46" spans="1:4">
      <c r="A46" s="260" t="s">
        <v>193</v>
      </c>
      <c r="B46" s="261">
        <v>196</v>
      </c>
      <c r="C46" s="261">
        <v>206</v>
      </c>
      <c r="D46" s="261">
        <v>402</v>
      </c>
    </row>
    <row r="47" spans="1:4">
      <c r="A47" s="260" t="s">
        <v>194</v>
      </c>
      <c r="B47" s="261">
        <v>362</v>
      </c>
      <c r="C47" s="261">
        <v>277</v>
      </c>
      <c r="D47" s="261">
        <v>639</v>
      </c>
    </row>
    <row r="48" spans="1:4">
      <c r="A48" s="260" t="s">
        <v>197</v>
      </c>
      <c r="B48" s="261">
        <v>182</v>
      </c>
      <c r="C48" s="261">
        <v>91</v>
      </c>
      <c r="D48" s="261">
        <v>273</v>
      </c>
    </row>
    <row r="49" spans="1:4">
      <c r="A49" s="260" t="s">
        <v>195</v>
      </c>
      <c r="B49" s="261">
        <v>447</v>
      </c>
      <c r="C49" s="261">
        <v>197</v>
      </c>
      <c r="D49" s="261">
        <v>644</v>
      </c>
    </row>
    <row r="50" spans="1:4">
      <c r="A50" s="260" t="s">
        <v>198</v>
      </c>
      <c r="B50" s="261">
        <v>501</v>
      </c>
      <c r="C50" s="261">
        <v>121</v>
      </c>
      <c r="D50" s="261">
        <v>622</v>
      </c>
    </row>
    <row r="51" spans="1:4">
      <c r="A51" s="260" t="s">
        <v>200</v>
      </c>
      <c r="B51" s="261">
        <v>197</v>
      </c>
      <c r="C51" s="261">
        <v>237</v>
      </c>
      <c r="D51" s="261">
        <v>434</v>
      </c>
    </row>
    <row r="52" spans="1:4">
      <c r="A52" s="260" t="s">
        <v>199</v>
      </c>
      <c r="B52" s="261">
        <v>249</v>
      </c>
      <c r="C52" s="261">
        <v>358</v>
      </c>
      <c r="D52" s="261">
        <v>607</v>
      </c>
    </row>
    <row r="53" spans="1:4">
      <c r="A53" s="260" t="s">
        <v>208</v>
      </c>
      <c r="B53" s="261">
        <v>210</v>
      </c>
      <c r="C53" s="261">
        <v>256</v>
      </c>
      <c r="D53" s="261">
        <v>466</v>
      </c>
    </row>
    <row r="54" spans="1:4">
      <c r="A54" s="260" t="s">
        <v>196</v>
      </c>
      <c r="B54" s="261">
        <v>180</v>
      </c>
      <c r="C54" s="261">
        <v>114</v>
      </c>
      <c r="D54" s="261">
        <v>294</v>
      </c>
    </row>
    <row r="55" spans="1:4" ht="30">
      <c r="A55" s="260" t="s">
        <v>202</v>
      </c>
      <c r="B55" s="261">
        <v>151</v>
      </c>
      <c r="C55" s="261">
        <v>82</v>
      </c>
      <c r="D55" s="261">
        <v>233</v>
      </c>
    </row>
    <row r="56" spans="1:4">
      <c r="A56" s="260" t="s">
        <v>203</v>
      </c>
      <c r="B56" s="261">
        <v>151</v>
      </c>
      <c r="C56" s="261">
        <v>157</v>
      </c>
      <c r="D56" s="261">
        <v>308</v>
      </c>
    </row>
    <row r="57" spans="1:4">
      <c r="A57" s="260" t="s">
        <v>207</v>
      </c>
      <c r="B57" s="261">
        <v>127</v>
      </c>
      <c r="C57" s="261">
        <v>122</v>
      </c>
      <c r="D57" s="261">
        <v>249</v>
      </c>
    </row>
    <row r="58" spans="1:4">
      <c r="A58" s="260" t="s">
        <v>204</v>
      </c>
      <c r="B58" s="261">
        <v>188</v>
      </c>
      <c r="C58" s="261">
        <v>87</v>
      </c>
      <c r="D58" s="261">
        <v>275</v>
      </c>
    </row>
    <row r="59" spans="1:4">
      <c r="A59" s="260" t="s">
        <v>209</v>
      </c>
      <c r="B59" s="261">
        <v>38</v>
      </c>
      <c r="C59" s="261">
        <v>27</v>
      </c>
      <c r="D59" s="261">
        <v>65</v>
      </c>
    </row>
    <row r="60" spans="1:4">
      <c r="A60" s="260" t="s">
        <v>201</v>
      </c>
      <c r="B60" s="261">
        <v>162</v>
      </c>
      <c r="C60" s="261">
        <v>112</v>
      </c>
      <c r="D60" s="261">
        <v>274</v>
      </c>
    </row>
    <row r="61" spans="1:4">
      <c r="A61" s="260" t="s">
        <v>205</v>
      </c>
      <c r="B61" s="261">
        <v>97</v>
      </c>
      <c r="C61" s="261">
        <v>113</v>
      </c>
      <c r="D61" s="261">
        <v>210</v>
      </c>
    </row>
    <row r="62" spans="1:4" ht="30">
      <c r="A62" s="260" t="s">
        <v>210</v>
      </c>
      <c r="B62" s="261">
        <v>85</v>
      </c>
      <c r="C62" s="261">
        <v>96</v>
      </c>
      <c r="D62" s="261">
        <v>181</v>
      </c>
    </row>
    <row r="63" spans="1:4" ht="30">
      <c r="A63" s="260" t="s">
        <v>213</v>
      </c>
      <c r="B63" s="261">
        <v>58</v>
      </c>
      <c r="C63" s="261">
        <v>68</v>
      </c>
      <c r="D63" s="261">
        <v>126</v>
      </c>
    </row>
    <row r="64" spans="1:4">
      <c r="A64" s="260" t="s">
        <v>206</v>
      </c>
      <c r="B64" s="261">
        <v>115</v>
      </c>
      <c r="C64" s="261">
        <v>137</v>
      </c>
      <c r="D64" s="261">
        <v>252</v>
      </c>
    </row>
    <row r="65" spans="1:4">
      <c r="A65" s="260" t="s">
        <v>214</v>
      </c>
      <c r="B65" s="261">
        <v>137</v>
      </c>
      <c r="C65" s="261">
        <v>128</v>
      </c>
      <c r="D65" s="261">
        <v>265</v>
      </c>
    </row>
    <row r="66" spans="1:4">
      <c r="A66" s="260" t="s">
        <v>212</v>
      </c>
      <c r="B66" s="261">
        <v>79</v>
      </c>
      <c r="C66" s="261">
        <v>48</v>
      </c>
      <c r="D66" s="261">
        <v>127</v>
      </c>
    </row>
    <row r="67" spans="1:4" ht="30">
      <c r="A67" s="260" t="s">
        <v>211</v>
      </c>
      <c r="B67" s="261">
        <v>47</v>
      </c>
      <c r="C67" s="261">
        <v>38</v>
      </c>
      <c r="D67" s="261">
        <v>85</v>
      </c>
    </row>
    <row r="68" spans="1:4">
      <c r="A68" s="260" t="s">
        <v>216</v>
      </c>
      <c r="B68" s="261">
        <v>16</v>
      </c>
      <c r="C68" s="261">
        <v>45</v>
      </c>
      <c r="D68" s="261">
        <v>61</v>
      </c>
    </row>
    <row r="69" spans="1:4" ht="30">
      <c r="A69" s="260" t="s">
        <v>217</v>
      </c>
      <c r="B69" s="261">
        <v>62</v>
      </c>
      <c r="C69" s="261">
        <v>12</v>
      </c>
      <c r="D69" s="261">
        <v>74</v>
      </c>
    </row>
    <row r="70" spans="1:4">
      <c r="A70" s="260" t="s">
        <v>215</v>
      </c>
      <c r="B70" s="261">
        <v>40</v>
      </c>
      <c r="C70" s="261">
        <v>67</v>
      </c>
      <c r="D70" s="261">
        <v>107</v>
      </c>
    </row>
    <row r="71" spans="1:4">
      <c r="A71" s="260" t="s">
        <v>220</v>
      </c>
      <c r="B71" s="261">
        <v>101</v>
      </c>
      <c r="C71" s="261">
        <v>49</v>
      </c>
      <c r="D71" s="261">
        <v>150</v>
      </c>
    </row>
    <row r="72" spans="1:4">
      <c r="A72" s="260" t="s">
        <v>219</v>
      </c>
      <c r="B72" s="261">
        <v>33</v>
      </c>
      <c r="C72" s="261">
        <v>3</v>
      </c>
      <c r="D72" s="261">
        <v>36</v>
      </c>
    </row>
    <row r="73" spans="1:4">
      <c r="A73" s="260" t="s">
        <v>218</v>
      </c>
      <c r="B73" s="261">
        <v>39</v>
      </c>
      <c r="C73" s="261">
        <v>54</v>
      </c>
      <c r="D73" s="261">
        <v>93</v>
      </c>
    </row>
    <row r="74" spans="1:4">
      <c r="A74" s="260" t="s">
        <v>222</v>
      </c>
      <c r="B74" s="261">
        <v>65</v>
      </c>
      <c r="C74" s="261">
        <v>14</v>
      </c>
      <c r="D74" s="261">
        <v>79</v>
      </c>
    </row>
    <row r="75" spans="1:4" ht="30">
      <c r="A75" s="260" t="s">
        <v>223</v>
      </c>
      <c r="B75" s="261">
        <v>37</v>
      </c>
      <c r="C75" s="261">
        <v>12</v>
      </c>
      <c r="D75" s="261">
        <v>49</v>
      </c>
    </row>
    <row r="76" spans="1:4" ht="30">
      <c r="A76" s="260" t="s">
        <v>227</v>
      </c>
      <c r="B76" s="261">
        <v>12</v>
      </c>
      <c r="C76" s="261">
        <v>11</v>
      </c>
      <c r="D76" s="261">
        <v>23</v>
      </c>
    </row>
    <row r="77" spans="1:4">
      <c r="A77" s="260" t="s">
        <v>224</v>
      </c>
      <c r="B77" s="261">
        <v>0</v>
      </c>
      <c r="C77" s="261">
        <v>0</v>
      </c>
      <c r="D77" s="261">
        <v>0</v>
      </c>
    </row>
    <row r="78" spans="1:4">
      <c r="A78" s="260" t="s">
        <v>221</v>
      </c>
      <c r="B78" s="261">
        <v>26</v>
      </c>
      <c r="C78" s="261">
        <v>26</v>
      </c>
      <c r="D78" s="261">
        <v>52</v>
      </c>
    </row>
    <row r="79" spans="1:4">
      <c r="A79" s="260" t="s">
        <v>1289</v>
      </c>
      <c r="B79" s="261">
        <v>0</v>
      </c>
      <c r="C79" s="261">
        <v>0</v>
      </c>
      <c r="D79" s="261">
        <v>0</v>
      </c>
    </row>
    <row r="80" spans="1:4" ht="30">
      <c r="A80" s="260" t="s">
        <v>225</v>
      </c>
      <c r="B80" s="261">
        <v>15</v>
      </c>
      <c r="C80" s="261">
        <v>11</v>
      </c>
      <c r="D80" s="261">
        <v>26</v>
      </c>
    </row>
    <row r="81" spans="1:4">
      <c r="A81" s="260" t="s">
        <v>226</v>
      </c>
      <c r="B81" s="261">
        <v>12</v>
      </c>
      <c r="C81" s="261">
        <v>47</v>
      </c>
      <c r="D81" s="261">
        <v>59</v>
      </c>
    </row>
    <row r="82" spans="1:4" ht="30">
      <c r="A82" s="260" t="s">
        <v>229</v>
      </c>
      <c r="B82" s="261">
        <v>7</v>
      </c>
      <c r="C82" s="261">
        <v>9</v>
      </c>
      <c r="D82" s="261">
        <v>16</v>
      </c>
    </row>
    <row r="83" spans="1:4">
      <c r="A83" s="260" t="s">
        <v>228</v>
      </c>
      <c r="B83" s="261">
        <v>30</v>
      </c>
      <c r="C83" s="261">
        <v>12</v>
      </c>
      <c r="D83" s="261">
        <v>42</v>
      </c>
    </row>
    <row r="84" spans="1:4">
      <c r="A84" s="260" t="s">
        <v>231</v>
      </c>
      <c r="B84" s="261">
        <v>1037083</v>
      </c>
      <c r="C84" s="261">
        <v>1289915</v>
      </c>
      <c r="D84" s="261">
        <v>2326998</v>
      </c>
    </row>
    <row r="85" spans="1:4">
      <c r="A85" s="260" t="s">
        <v>232</v>
      </c>
      <c r="B85" s="261">
        <v>477919</v>
      </c>
      <c r="C85" s="261">
        <v>437388</v>
      </c>
      <c r="D85" s="261">
        <v>915307</v>
      </c>
    </row>
    <row r="86" spans="1:4">
      <c r="A86" s="260" t="s">
        <v>233</v>
      </c>
      <c r="B86" s="261">
        <v>392464</v>
      </c>
      <c r="C86" s="261">
        <v>410898</v>
      </c>
      <c r="D86" s="261">
        <v>803362</v>
      </c>
    </row>
    <row r="87" spans="1:4">
      <c r="A87" s="260" t="s">
        <v>234</v>
      </c>
      <c r="B87" s="261">
        <v>247535</v>
      </c>
      <c r="C87" s="261">
        <v>116037</v>
      </c>
      <c r="D87" s="261">
        <v>363572</v>
      </c>
    </row>
    <row r="88" spans="1:4">
      <c r="A88" s="260" t="s">
        <v>235</v>
      </c>
      <c r="B88" s="261">
        <v>224233</v>
      </c>
      <c r="C88" s="261">
        <v>105786</v>
      </c>
      <c r="D88" s="261">
        <v>330019</v>
      </c>
    </row>
    <row r="89" spans="1:4">
      <c r="A89" s="260" t="s">
        <v>236</v>
      </c>
      <c r="B89" s="261">
        <v>118400</v>
      </c>
      <c r="C89" s="261">
        <v>128312</v>
      </c>
      <c r="D89" s="261">
        <v>246712</v>
      </c>
    </row>
    <row r="90" spans="1:4">
      <c r="A90" s="260" t="s">
        <v>237</v>
      </c>
      <c r="B90" s="261">
        <v>145478</v>
      </c>
      <c r="C90" s="261">
        <v>257174</v>
      </c>
      <c r="D90" s="261">
        <v>402652</v>
      </c>
    </row>
    <row r="91" spans="1:4">
      <c r="A91" s="260" t="s">
        <v>238</v>
      </c>
      <c r="B91" s="261">
        <v>79208</v>
      </c>
      <c r="C91" s="261">
        <v>63215</v>
      </c>
      <c r="D91" s="261">
        <v>142423</v>
      </c>
    </row>
    <row r="92" spans="1:4">
      <c r="A92" s="260" t="s">
        <v>239</v>
      </c>
      <c r="B92" s="261">
        <v>61140</v>
      </c>
      <c r="C92" s="261">
        <v>42554</v>
      </c>
      <c r="D92" s="261">
        <v>103694</v>
      </c>
    </row>
    <row r="93" spans="1:4">
      <c r="A93" s="260" t="s">
        <v>240</v>
      </c>
      <c r="B93" s="261">
        <v>38394</v>
      </c>
      <c r="C93" s="261">
        <v>35515</v>
      </c>
      <c r="D93" s="261">
        <v>73909</v>
      </c>
    </row>
    <row r="94" spans="1:4">
      <c r="A94" s="260" t="s">
        <v>241</v>
      </c>
      <c r="B94" s="261">
        <v>41169</v>
      </c>
      <c r="C94" s="261">
        <v>19618</v>
      </c>
      <c r="D94" s="261">
        <v>60787</v>
      </c>
    </row>
    <row r="95" spans="1:4">
      <c r="A95" s="260" t="s">
        <v>242</v>
      </c>
      <c r="B95" s="261">
        <v>7178</v>
      </c>
      <c r="C95" s="261">
        <v>48354</v>
      </c>
      <c r="D95" s="261">
        <v>55532</v>
      </c>
    </row>
    <row r="96" spans="1:4">
      <c r="A96" s="260" t="s">
        <v>244</v>
      </c>
      <c r="B96" s="261">
        <v>21390</v>
      </c>
      <c r="C96" s="261">
        <v>17385</v>
      </c>
      <c r="D96" s="261">
        <v>38775</v>
      </c>
    </row>
    <row r="97" spans="1:4">
      <c r="A97" s="260" t="s">
        <v>243</v>
      </c>
      <c r="B97" s="261">
        <v>16741</v>
      </c>
      <c r="C97" s="261">
        <v>16343</v>
      </c>
      <c r="D97" s="261">
        <v>33084</v>
      </c>
    </row>
    <row r="98" spans="1:4">
      <c r="A98" s="260" t="s">
        <v>245</v>
      </c>
      <c r="B98" s="261">
        <v>15353</v>
      </c>
      <c r="C98" s="261">
        <v>13291</v>
      </c>
      <c r="D98" s="261">
        <v>28644</v>
      </c>
    </row>
    <row r="99" spans="1:4">
      <c r="A99" s="260" t="s">
        <v>246</v>
      </c>
      <c r="B99" s="261">
        <v>25656</v>
      </c>
      <c r="C99" s="261">
        <v>30564</v>
      </c>
      <c r="D99" s="261">
        <v>56220</v>
      </c>
    </row>
    <row r="100" spans="1:4">
      <c r="A100" s="260" t="s">
        <v>248</v>
      </c>
      <c r="B100" s="261">
        <v>6003</v>
      </c>
      <c r="C100" s="261">
        <v>15802</v>
      </c>
      <c r="D100" s="261">
        <v>21805</v>
      </c>
    </row>
    <row r="101" spans="1:4">
      <c r="A101" s="260" t="s">
        <v>247</v>
      </c>
      <c r="B101" s="261">
        <v>12471</v>
      </c>
      <c r="C101" s="261">
        <v>2392</v>
      </c>
      <c r="D101" s="261">
        <v>14863</v>
      </c>
    </row>
    <row r="102" spans="1:4">
      <c r="A102" s="260" t="s">
        <v>251</v>
      </c>
      <c r="B102" s="261">
        <v>1058</v>
      </c>
      <c r="C102" s="261">
        <v>4075</v>
      </c>
      <c r="D102" s="261">
        <v>5133</v>
      </c>
    </row>
    <row r="103" spans="1:4">
      <c r="A103" s="260" t="s">
        <v>250</v>
      </c>
      <c r="B103" s="261">
        <v>2282</v>
      </c>
      <c r="C103" s="261">
        <v>2939</v>
      </c>
      <c r="D103" s="261">
        <v>5221</v>
      </c>
    </row>
    <row r="104" spans="1:4" ht="30">
      <c r="A104" s="260" t="s">
        <v>252</v>
      </c>
      <c r="B104" s="261">
        <v>3212</v>
      </c>
      <c r="C104" s="261">
        <v>4621</v>
      </c>
      <c r="D104" s="261">
        <v>7833</v>
      </c>
    </row>
    <row r="105" spans="1:4">
      <c r="A105" s="260" t="s">
        <v>253</v>
      </c>
      <c r="B105" s="261">
        <v>8768</v>
      </c>
      <c r="C105" s="261">
        <v>9400</v>
      </c>
      <c r="D105" s="261">
        <v>18168</v>
      </c>
    </row>
    <row r="106" spans="1:4">
      <c r="A106" s="260" t="s">
        <v>254</v>
      </c>
      <c r="B106" s="261">
        <v>2063</v>
      </c>
      <c r="C106" s="261">
        <v>5355</v>
      </c>
      <c r="D106" s="261">
        <v>7418</v>
      </c>
    </row>
    <row r="107" spans="1:4">
      <c r="A107" s="260" t="s">
        <v>249</v>
      </c>
      <c r="B107" s="261">
        <v>34661</v>
      </c>
      <c r="C107" s="261">
        <v>25184</v>
      </c>
      <c r="D107" s="261">
        <v>59845</v>
      </c>
    </row>
    <row r="108" spans="1:4">
      <c r="A108" s="260" t="s">
        <v>256</v>
      </c>
      <c r="B108" s="261">
        <v>1617</v>
      </c>
      <c r="C108" s="261">
        <v>2027</v>
      </c>
      <c r="D108" s="261">
        <v>3644</v>
      </c>
    </row>
    <row r="109" spans="1:4">
      <c r="A109" s="260" t="s">
        <v>255</v>
      </c>
      <c r="B109" s="261">
        <v>8749</v>
      </c>
      <c r="C109" s="261">
        <v>3601</v>
      </c>
      <c r="D109" s="261">
        <v>12350</v>
      </c>
    </row>
    <row r="110" spans="1:4">
      <c r="A110" s="260" t="s">
        <v>258</v>
      </c>
      <c r="B110" s="261">
        <v>3114</v>
      </c>
      <c r="C110" s="261">
        <v>2433</v>
      </c>
      <c r="D110" s="261">
        <v>5547</v>
      </c>
    </row>
    <row r="111" spans="1:4" ht="30">
      <c r="A111" s="260" t="s">
        <v>260</v>
      </c>
      <c r="B111" s="261">
        <v>1956</v>
      </c>
      <c r="C111" s="261">
        <v>1467</v>
      </c>
      <c r="D111" s="261">
        <v>3423</v>
      </c>
    </row>
    <row r="112" spans="1:4">
      <c r="A112" s="260" t="s">
        <v>259</v>
      </c>
      <c r="B112" s="261">
        <v>1093</v>
      </c>
      <c r="C112" s="261">
        <v>6732</v>
      </c>
      <c r="D112" s="261">
        <v>7825</v>
      </c>
    </row>
    <row r="113" spans="1:4" ht="30">
      <c r="A113" s="260" t="s">
        <v>261</v>
      </c>
      <c r="B113" s="261">
        <v>1375</v>
      </c>
      <c r="C113" s="261">
        <v>652</v>
      </c>
      <c r="D113" s="261">
        <v>2027</v>
      </c>
    </row>
    <row r="114" spans="1:4">
      <c r="A114" s="260" t="s">
        <v>263</v>
      </c>
      <c r="B114" s="261">
        <v>1774</v>
      </c>
      <c r="C114" s="261">
        <v>1284</v>
      </c>
      <c r="D114" s="261">
        <v>3058</v>
      </c>
    </row>
    <row r="115" spans="1:4">
      <c r="A115" s="260" t="s">
        <v>262</v>
      </c>
      <c r="B115" s="261">
        <v>2479</v>
      </c>
      <c r="C115" s="261">
        <v>646</v>
      </c>
      <c r="D115" s="261">
        <v>3125</v>
      </c>
    </row>
    <row r="116" spans="1:4">
      <c r="A116" s="260" t="s">
        <v>257</v>
      </c>
      <c r="B116" s="261">
        <v>1722</v>
      </c>
      <c r="C116" s="261">
        <v>1897</v>
      </c>
      <c r="D116" s="261">
        <v>3619</v>
      </c>
    </row>
    <row r="117" spans="1:4">
      <c r="A117" s="260" t="s">
        <v>266</v>
      </c>
      <c r="B117" s="261">
        <v>1294</v>
      </c>
      <c r="C117" s="261">
        <v>1020</v>
      </c>
      <c r="D117" s="261">
        <v>2314</v>
      </c>
    </row>
    <row r="118" spans="1:4">
      <c r="A118" s="260" t="s">
        <v>264</v>
      </c>
      <c r="B118" s="261">
        <v>4786</v>
      </c>
      <c r="C118" s="261">
        <v>737</v>
      </c>
      <c r="D118" s="261">
        <v>5523</v>
      </c>
    </row>
    <row r="119" spans="1:4" ht="30">
      <c r="A119" s="260" t="s">
        <v>267</v>
      </c>
      <c r="B119" s="261">
        <v>2103</v>
      </c>
      <c r="C119" s="261">
        <v>246</v>
      </c>
      <c r="D119" s="261">
        <v>2349</v>
      </c>
    </row>
    <row r="120" spans="1:4">
      <c r="A120" s="260" t="s">
        <v>272</v>
      </c>
      <c r="B120" s="261">
        <v>405</v>
      </c>
      <c r="C120" s="261">
        <v>555</v>
      </c>
      <c r="D120" s="261">
        <v>960</v>
      </c>
    </row>
    <row r="121" spans="1:4">
      <c r="A121" s="260" t="s">
        <v>270</v>
      </c>
      <c r="B121" s="261">
        <v>685</v>
      </c>
      <c r="C121" s="261">
        <v>423</v>
      </c>
      <c r="D121" s="261">
        <v>1108</v>
      </c>
    </row>
    <row r="122" spans="1:4">
      <c r="A122" s="260" t="s">
        <v>268</v>
      </c>
      <c r="B122" s="261">
        <v>415</v>
      </c>
      <c r="C122" s="261">
        <v>875</v>
      </c>
      <c r="D122" s="261">
        <v>1290</v>
      </c>
    </row>
    <row r="123" spans="1:4">
      <c r="A123" s="260" t="s">
        <v>273</v>
      </c>
      <c r="B123" s="261">
        <v>1620</v>
      </c>
      <c r="C123" s="261">
        <v>1191</v>
      </c>
      <c r="D123" s="261">
        <v>2811</v>
      </c>
    </row>
    <row r="124" spans="1:4">
      <c r="A124" s="260" t="s">
        <v>271</v>
      </c>
      <c r="B124" s="261">
        <v>357</v>
      </c>
      <c r="C124" s="261">
        <v>324</v>
      </c>
      <c r="D124" s="261">
        <v>681</v>
      </c>
    </row>
    <row r="125" spans="1:4">
      <c r="A125" s="260" t="s">
        <v>278</v>
      </c>
      <c r="B125" s="261">
        <v>199</v>
      </c>
      <c r="C125" s="261">
        <v>263</v>
      </c>
      <c r="D125" s="261">
        <v>462</v>
      </c>
    </row>
    <row r="126" spans="1:4">
      <c r="A126" s="260" t="s">
        <v>276</v>
      </c>
      <c r="B126" s="261">
        <v>233</v>
      </c>
      <c r="C126" s="261">
        <v>178</v>
      </c>
      <c r="D126" s="261">
        <v>411</v>
      </c>
    </row>
    <row r="127" spans="1:4" ht="30">
      <c r="A127" s="260" t="s">
        <v>274</v>
      </c>
      <c r="B127" s="261">
        <v>295</v>
      </c>
      <c r="C127" s="261">
        <v>442</v>
      </c>
      <c r="D127" s="261">
        <v>737</v>
      </c>
    </row>
    <row r="128" spans="1:4">
      <c r="A128" s="260" t="s">
        <v>269</v>
      </c>
      <c r="B128" s="261">
        <v>371</v>
      </c>
      <c r="C128" s="261">
        <v>436</v>
      </c>
      <c r="D128" s="261">
        <v>807</v>
      </c>
    </row>
    <row r="129" spans="1:4">
      <c r="A129" s="260" t="s">
        <v>281</v>
      </c>
      <c r="B129" s="261">
        <v>356</v>
      </c>
      <c r="C129" s="261">
        <v>234</v>
      </c>
      <c r="D129" s="261">
        <v>590</v>
      </c>
    </row>
    <row r="130" spans="1:4">
      <c r="A130" s="260" t="s">
        <v>275</v>
      </c>
      <c r="B130" s="261">
        <v>272</v>
      </c>
      <c r="C130" s="261">
        <v>212</v>
      </c>
      <c r="D130" s="261">
        <v>484</v>
      </c>
    </row>
    <row r="131" spans="1:4">
      <c r="A131" s="260" t="s">
        <v>289</v>
      </c>
      <c r="B131" s="261">
        <v>185</v>
      </c>
      <c r="C131" s="261">
        <v>251</v>
      </c>
      <c r="D131" s="261">
        <v>436</v>
      </c>
    </row>
    <row r="132" spans="1:4">
      <c r="A132" s="260" t="s">
        <v>283</v>
      </c>
      <c r="B132" s="261">
        <v>62</v>
      </c>
      <c r="C132" s="261">
        <v>295</v>
      </c>
      <c r="D132" s="261">
        <v>357</v>
      </c>
    </row>
    <row r="133" spans="1:4">
      <c r="A133" s="260" t="s">
        <v>288</v>
      </c>
      <c r="B133" s="261">
        <v>374</v>
      </c>
      <c r="C133" s="261">
        <v>340</v>
      </c>
      <c r="D133" s="261">
        <v>714</v>
      </c>
    </row>
    <row r="134" spans="1:4">
      <c r="A134" s="260" t="s">
        <v>277</v>
      </c>
      <c r="B134" s="261">
        <v>518</v>
      </c>
      <c r="C134" s="261">
        <v>145</v>
      </c>
      <c r="D134" s="261">
        <v>663</v>
      </c>
    </row>
    <row r="135" spans="1:4" ht="30">
      <c r="A135" s="260" t="s">
        <v>287</v>
      </c>
      <c r="B135" s="261">
        <v>258</v>
      </c>
      <c r="C135" s="261">
        <v>51</v>
      </c>
      <c r="D135" s="261">
        <v>309</v>
      </c>
    </row>
    <row r="136" spans="1:4" ht="30">
      <c r="A136" s="260" t="s">
        <v>284</v>
      </c>
      <c r="B136" s="261">
        <v>69</v>
      </c>
      <c r="C136" s="261">
        <v>235</v>
      </c>
      <c r="D136" s="261">
        <v>304</v>
      </c>
    </row>
    <row r="137" spans="1:4">
      <c r="A137" s="260" t="s">
        <v>286</v>
      </c>
      <c r="B137" s="261">
        <v>58</v>
      </c>
      <c r="C137" s="261">
        <v>373</v>
      </c>
      <c r="D137" s="261">
        <v>431</v>
      </c>
    </row>
    <row r="138" spans="1:4">
      <c r="A138" s="260" t="s">
        <v>280</v>
      </c>
      <c r="B138" s="261">
        <v>487</v>
      </c>
      <c r="C138" s="261">
        <v>407</v>
      </c>
      <c r="D138" s="261">
        <v>894</v>
      </c>
    </row>
    <row r="139" spans="1:4" ht="30">
      <c r="A139" s="260" t="s">
        <v>285</v>
      </c>
      <c r="B139" s="261">
        <v>41</v>
      </c>
      <c r="C139" s="261">
        <v>203</v>
      </c>
      <c r="D139" s="261">
        <v>244</v>
      </c>
    </row>
    <row r="140" spans="1:4">
      <c r="A140" s="260" t="s">
        <v>290</v>
      </c>
      <c r="B140" s="261">
        <v>47</v>
      </c>
      <c r="C140" s="261">
        <v>296</v>
      </c>
      <c r="D140" s="261">
        <v>343</v>
      </c>
    </row>
    <row r="141" spans="1:4">
      <c r="A141" s="260" t="s">
        <v>291</v>
      </c>
      <c r="B141" s="261">
        <v>75</v>
      </c>
      <c r="C141" s="261">
        <v>140</v>
      </c>
      <c r="D141" s="261">
        <v>215</v>
      </c>
    </row>
    <row r="142" spans="1:4">
      <c r="A142" s="260" t="s">
        <v>265</v>
      </c>
      <c r="B142" s="261">
        <v>235</v>
      </c>
      <c r="C142" s="261">
        <v>133</v>
      </c>
      <c r="D142" s="261">
        <v>368</v>
      </c>
    </row>
    <row r="143" spans="1:4">
      <c r="A143" s="260" t="s">
        <v>298</v>
      </c>
      <c r="B143" s="261">
        <v>79</v>
      </c>
      <c r="C143" s="261">
        <v>14</v>
      </c>
      <c r="D143" s="261">
        <v>93</v>
      </c>
    </row>
    <row r="144" spans="1:4">
      <c r="A144" s="260" t="s">
        <v>292</v>
      </c>
      <c r="B144" s="261">
        <v>97</v>
      </c>
      <c r="C144" s="261">
        <v>42</v>
      </c>
      <c r="D144" s="261">
        <v>139</v>
      </c>
    </row>
    <row r="145" spans="1:4">
      <c r="A145" s="260" t="s">
        <v>296</v>
      </c>
      <c r="B145" s="261">
        <v>50</v>
      </c>
      <c r="C145" s="261">
        <v>36</v>
      </c>
      <c r="D145" s="261">
        <v>86</v>
      </c>
    </row>
    <row r="146" spans="1:4">
      <c r="A146" s="260" t="s">
        <v>299</v>
      </c>
      <c r="B146" s="261">
        <v>48</v>
      </c>
      <c r="C146" s="261">
        <v>53</v>
      </c>
      <c r="D146" s="261">
        <v>101</v>
      </c>
    </row>
    <row r="147" spans="1:4">
      <c r="A147" s="260" t="s">
        <v>297</v>
      </c>
      <c r="B147" s="261">
        <v>79</v>
      </c>
      <c r="C147" s="261">
        <v>75</v>
      </c>
      <c r="D147" s="261">
        <v>154</v>
      </c>
    </row>
    <row r="148" spans="1:4">
      <c r="A148" s="260" t="s">
        <v>294</v>
      </c>
      <c r="B148" s="261">
        <v>78</v>
      </c>
      <c r="C148" s="261">
        <v>31</v>
      </c>
      <c r="D148" s="261">
        <v>109</v>
      </c>
    </row>
    <row r="149" spans="1:4">
      <c r="A149" s="260" t="s">
        <v>295</v>
      </c>
      <c r="B149" s="261">
        <v>100</v>
      </c>
      <c r="C149" s="261">
        <v>36</v>
      </c>
      <c r="D149" s="261">
        <v>136</v>
      </c>
    </row>
    <row r="150" spans="1:4">
      <c r="A150" s="260" t="s">
        <v>302</v>
      </c>
      <c r="B150" s="261">
        <v>45</v>
      </c>
      <c r="C150" s="261">
        <v>51</v>
      </c>
      <c r="D150" s="261">
        <v>96</v>
      </c>
    </row>
    <row r="151" spans="1:4">
      <c r="A151" s="260" t="s">
        <v>301</v>
      </c>
      <c r="B151" s="261">
        <v>15</v>
      </c>
      <c r="C151" s="261">
        <v>137</v>
      </c>
      <c r="D151" s="261">
        <v>152</v>
      </c>
    </row>
    <row r="152" spans="1:4">
      <c r="A152" s="260" t="s">
        <v>300</v>
      </c>
      <c r="B152" s="261">
        <v>14</v>
      </c>
      <c r="C152" s="261">
        <v>20</v>
      </c>
      <c r="D152" s="261">
        <v>34</v>
      </c>
    </row>
    <row r="153" spans="1:4">
      <c r="A153" s="260" t="s">
        <v>304</v>
      </c>
      <c r="B153" s="261">
        <v>12</v>
      </c>
      <c r="C153" s="261">
        <v>14</v>
      </c>
      <c r="D153" s="261">
        <v>26</v>
      </c>
    </row>
    <row r="154" spans="1:4">
      <c r="A154" s="260" t="s">
        <v>305</v>
      </c>
      <c r="B154" s="261">
        <v>56</v>
      </c>
      <c r="C154" s="261">
        <v>10</v>
      </c>
      <c r="D154" s="261">
        <v>66</v>
      </c>
    </row>
    <row r="155" spans="1:4">
      <c r="A155" s="260" t="s">
        <v>303</v>
      </c>
      <c r="B155" s="261">
        <v>41</v>
      </c>
      <c r="C155" s="261">
        <v>10</v>
      </c>
      <c r="D155" s="261">
        <v>51</v>
      </c>
    </row>
    <row r="156" spans="1:4">
      <c r="A156" s="260" t="s">
        <v>307</v>
      </c>
      <c r="B156" s="261">
        <v>20</v>
      </c>
      <c r="C156" s="261">
        <v>20</v>
      </c>
      <c r="D156" s="261">
        <v>40</v>
      </c>
    </row>
    <row r="157" spans="1:4">
      <c r="A157" s="260" t="s">
        <v>308</v>
      </c>
      <c r="B157" s="261">
        <v>4</v>
      </c>
      <c r="C157" s="261">
        <v>42</v>
      </c>
      <c r="D157" s="261">
        <v>46</v>
      </c>
    </row>
    <row r="158" spans="1:4">
      <c r="A158" s="260" t="s">
        <v>311</v>
      </c>
      <c r="B158" s="261">
        <v>15</v>
      </c>
      <c r="C158" s="261">
        <v>7</v>
      </c>
      <c r="D158" s="261">
        <v>22</v>
      </c>
    </row>
    <row r="159" spans="1:4">
      <c r="A159" s="260" t="s">
        <v>1290</v>
      </c>
      <c r="B159" s="261">
        <v>0</v>
      </c>
      <c r="C159" s="261">
        <v>0</v>
      </c>
      <c r="D159" s="261">
        <v>0</v>
      </c>
    </row>
    <row r="160" spans="1:4">
      <c r="A160" s="260" t="s">
        <v>313</v>
      </c>
      <c r="B160" s="261">
        <v>4096</v>
      </c>
      <c r="C160" s="261">
        <v>1967</v>
      </c>
      <c r="D160" s="261">
        <v>6063</v>
      </c>
    </row>
    <row r="161" spans="1:4">
      <c r="A161" s="260" t="s">
        <v>315</v>
      </c>
      <c r="B161" s="261">
        <v>1900</v>
      </c>
      <c r="C161" s="261">
        <v>2080</v>
      </c>
      <c r="D161" s="261">
        <v>3980</v>
      </c>
    </row>
    <row r="162" spans="1:4" ht="30">
      <c r="A162" s="260" t="s">
        <v>314</v>
      </c>
      <c r="B162" s="261">
        <v>1447</v>
      </c>
      <c r="C162" s="261">
        <v>493</v>
      </c>
      <c r="D162" s="261">
        <v>1940</v>
      </c>
    </row>
    <row r="163" spans="1:4" ht="30">
      <c r="A163" s="260" t="s">
        <v>316</v>
      </c>
      <c r="B163" s="261">
        <v>881</v>
      </c>
      <c r="C163" s="261">
        <v>960</v>
      </c>
      <c r="D163" s="261">
        <v>1841</v>
      </c>
    </row>
    <row r="164" spans="1:4">
      <c r="A164" s="260" t="s">
        <v>317</v>
      </c>
      <c r="B164" s="261">
        <v>865</v>
      </c>
      <c r="C164" s="261">
        <v>729</v>
      </c>
      <c r="D164" s="261">
        <v>1594</v>
      </c>
    </row>
    <row r="165" spans="1:4">
      <c r="A165" s="260" t="s">
        <v>319</v>
      </c>
      <c r="B165" s="261">
        <v>1020</v>
      </c>
      <c r="C165" s="261">
        <v>1534</v>
      </c>
      <c r="D165" s="261">
        <v>2554</v>
      </c>
    </row>
    <row r="166" spans="1:4" ht="30">
      <c r="A166" s="260" t="s">
        <v>318</v>
      </c>
      <c r="B166" s="261">
        <v>359</v>
      </c>
      <c r="C166" s="261">
        <v>199</v>
      </c>
      <c r="D166" s="261">
        <v>558</v>
      </c>
    </row>
    <row r="167" spans="1:4">
      <c r="A167" s="260" t="s">
        <v>320</v>
      </c>
      <c r="B167" s="261">
        <v>188</v>
      </c>
      <c r="C167" s="261">
        <v>133</v>
      </c>
      <c r="D167" s="261">
        <v>321</v>
      </c>
    </row>
    <row r="168" spans="1:4">
      <c r="A168" s="260" t="s">
        <v>321</v>
      </c>
      <c r="B168" s="261">
        <v>126</v>
      </c>
      <c r="C168" s="261">
        <v>148</v>
      </c>
      <c r="D168" s="261">
        <v>274</v>
      </c>
    </row>
    <row r="169" spans="1:4" ht="30">
      <c r="A169" s="260" t="s">
        <v>324</v>
      </c>
      <c r="B169" s="261">
        <v>365</v>
      </c>
      <c r="C169" s="261">
        <v>284</v>
      </c>
      <c r="D169" s="261">
        <v>649</v>
      </c>
    </row>
    <row r="170" spans="1:4">
      <c r="A170" s="260" t="s">
        <v>323</v>
      </c>
      <c r="B170" s="261">
        <v>294</v>
      </c>
      <c r="C170" s="261">
        <v>554</v>
      </c>
      <c r="D170" s="261">
        <v>848</v>
      </c>
    </row>
    <row r="171" spans="1:4">
      <c r="A171" s="260" t="s">
        <v>322</v>
      </c>
      <c r="B171" s="261">
        <v>46</v>
      </c>
      <c r="C171" s="261">
        <v>40</v>
      </c>
      <c r="D171" s="261">
        <v>86</v>
      </c>
    </row>
    <row r="172" spans="1:4" ht="30">
      <c r="A172" s="260" t="s">
        <v>326</v>
      </c>
      <c r="B172" s="261">
        <v>0</v>
      </c>
      <c r="C172" s="261">
        <v>1</v>
      </c>
      <c r="D172" s="261">
        <v>1</v>
      </c>
    </row>
    <row r="173" spans="1:4">
      <c r="A173" s="260" t="s">
        <v>327</v>
      </c>
      <c r="B173" s="261">
        <v>1</v>
      </c>
      <c r="C173" s="261">
        <v>53</v>
      </c>
      <c r="D173" s="261">
        <v>54</v>
      </c>
    </row>
    <row r="174" spans="1:4">
      <c r="A174" s="260" t="s">
        <v>328</v>
      </c>
      <c r="B174" s="261">
        <v>8</v>
      </c>
      <c r="C174" s="261">
        <v>92</v>
      </c>
      <c r="D174" s="261">
        <v>100</v>
      </c>
    </row>
    <row r="175" spans="1:4" ht="30">
      <c r="A175" s="260" t="s">
        <v>325</v>
      </c>
      <c r="B175" s="261">
        <v>5</v>
      </c>
      <c r="C175" s="261">
        <v>7</v>
      </c>
      <c r="D175" s="261">
        <v>12</v>
      </c>
    </row>
  </sheetData>
  <mergeCells count="1">
    <mergeCell ref="A1:D1"/>
  </mergeCells>
  <pageMargins left="0.78740157480314965" right="0.23622047244094491" top="0.47244094488188981" bottom="0.59055118110236227" header="0.31496062992125984" footer="0.31496062992125984"/>
  <pageSetup paperSize="9" firstPageNumber="106" pageOrder="overThenDown" orientation="portrait" useFirstPageNumber="1" horizontalDpi="4294967294" verticalDpi="4294967294" r:id="rId1"/>
  <headerFooter>
    <oddFooter>&amp;L&amp;"Arial,Italic"&amp;9AISHE 2012-13&amp;CT-&amp;P</oddFooter>
  </headerFooter>
  <rowBreaks count="2" manualBreakCount="2">
    <brk id="88" max="3" man="1"/>
    <brk id="169" max="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E68"/>
  <sheetViews>
    <sheetView view="pageBreakPreview" zoomScaleSheetLayoutView="100" workbookViewId="0">
      <selection activeCell="C4" sqref="C4:E67"/>
    </sheetView>
  </sheetViews>
  <sheetFormatPr defaultRowHeight="14.25"/>
  <cols>
    <col min="1" max="1" width="27.5703125" style="263" customWidth="1"/>
    <col min="2" max="2" width="30" style="263" customWidth="1"/>
    <col min="3" max="5" width="11.140625" style="263" customWidth="1"/>
    <col min="6" max="7" width="9.140625" style="263"/>
    <col min="8" max="8" width="10.140625" style="263" bestFit="1" customWidth="1"/>
    <col min="9" max="16384" width="9.140625" style="263"/>
  </cols>
  <sheetData>
    <row r="1" spans="1:5" ht="38.25" customHeight="1">
      <c r="A1" s="511" t="s">
        <v>1349</v>
      </c>
      <c r="B1" s="511"/>
      <c r="C1" s="512"/>
      <c r="D1" s="512"/>
      <c r="E1" s="512"/>
    </row>
    <row r="2" spans="1:5" ht="22.5" customHeight="1">
      <c r="A2" s="513" t="s">
        <v>332</v>
      </c>
      <c r="B2" s="514"/>
      <c r="C2" s="264" t="s">
        <v>117</v>
      </c>
      <c r="D2" s="264" t="s">
        <v>118</v>
      </c>
      <c r="E2" s="264" t="s">
        <v>104</v>
      </c>
    </row>
    <row r="3" spans="1:5" s="267" customFormat="1" ht="12">
      <c r="A3" s="515">
        <v>1</v>
      </c>
      <c r="B3" s="516"/>
      <c r="C3" s="265">
        <v>2</v>
      </c>
      <c r="D3" s="266">
        <v>3</v>
      </c>
      <c r="E3" s="266">
        <v>4</v>
      </c>
    </row>
    <row r="4" spans="1:5" ht="19.5" customHeight="1">
      <c r="A4" s="139" t="s">
        <v>333</v>
      </c>
      <c r="B4" s="140"/>
      <c r="C4" s="240">
        <v>1136850</v>
      </c>
      <c r="D4" s="142">
        <v>1394728</v>
      </c>
      <c r="E4" s="142">
        <v>2531578</v>
      </c>
    </row>
    <row r="5" spans="1:5" ht="19.5" customHeight="1">
      <c r="A5" s="139" t="s">
        <v>353</v>
      </c>
      <c r="B5" s="140"/>
      <c r="C5" s="141">
        <v>477977</v>
      </c>
      <c r="D5" s="142">
        <v>437761</v>
      </c>
      <c r="E5" s="142">
        <v>915738</v>
      </c>
    </row>
    <row r="6" spans="1:5" ht="19.5" customHeight="1">
      <c r="A6" s="139" t="s">
        <v>64</v>
      </c>
      <c r="B6" s="140"/>
      <c r="C6" s="141">
        <v>387701</v>
      </c>
      <c r="D6" s="142">
        <v>393758</v>
      </c>
      <c r="E6" s="142">
        <v>781459</v>
      </c>
    </row>
    <row r="7" spans="1:5" ht="19.5" customHeight="1">
      <c r="A7" s="139" t="s">
        <v>334</v>
      </c>
      <c r="B7" s="142" t="s">
        <v>335</v>
      </c>
      <c r="C7" s="141">
        <v>102226</v>
      </c>
      <c r="D7" s="142">
        <v>64584</v>
      </c>
      <c r="E7" s="142">
        <v>166810</v>
      </c>
    </row>
    <row r="8" spans="1:5" ht="19.5" customHeight="1">
      <c r="A8" s="146"/>
      <c r="B8" s="142" t="s">
        <v>337</v>
      </c>
      <c r="C8" s="141">
        <v>81331</v>
      </c>
      <c r="D8" s="142">
        <v>64057</v>
      </c>
      <c r="E8" s="142">
        <v>145388</v>
      </c>
    </row>
    <row r="9" spans="1:5" ht="19.5" customHeight="1">
      <c r="A9" s="146"/>
      <c r="B9" s="142" t="s">
        <v>336</v>
      </c>
      <c r="C9" s="141">
        <v>101282</v>
      </c>
      <c r="D9" s="142">
        <v>6487</v>
      </c>
      <c r="E9" s="142">
        <v>107769</v>
      </c>
    </row>
    <row r="10" spans="1:5" ht="19.5" customHeight="1">
      <c r="A10" s="146"/>
      <c r="B10" s="142" t="s">
        <v>338</v>
      </c>
      <c r="C10" s="141">
        <v>59892</v>
      </c>
      <c r="D10" s="142">
        <v>24199</v>
      </c>
      <c r="E10" s="142">
        <v>84091</v>
      </c>
    </row>
    <row r="11" spans="1:5" ht="19.5" customHeight="1">
      <c r="A11" s="146"/>
      <c r="B11" s="142" t="s">
        <v>340</v>
      </c>
      <c r="C11" s="141">
        <v>38575</v>
      </c>
      <c r="D11" s="142">
        <v>18390</v>
      </c>
      <c r="E11" s="142">
        <v>56965</v>
      </c>
    </row>
    <row r="12" spans="1:5" ht="19.5" customHeight="1">
      <c r="A12" s="146"/>
      <c r="B12" s="142" t="s">
        <v>339</v>
      </c>
      <c r="C12" s="141">
        <v>40349</v>
      </c>
      <c r="D12" s="142">
        <v>11583</v>
      </c>
      <c r="E12" s="142">
        <v>51932</v>
      </c>
    </row>
    <row r="13" spans="1:5" ht="19.5" customHeight="1">
      <c r="A13" s="146"/>
      <c r="B13" s="142" t="s">
        <v>343</v>
      </c>
      <c r="C13" s="141">
        <v>6177</v>
      </c>
      <c r="D13" s="142">
        <v>2191</v>
      </c>
      <c r="E13" s="142">
        <v>8368</v>
      </c>
    </row>
    <row r="14" spans="1:5" ht="19.5" customHeight="1">
      <c r="A14" s="146"/>
      <c r="B14" s="142" t="s">
        <v>342</v>
      </c>
      <c r="C14" s="141">
        <v>2474</v>
      </c>
      <c r="D14" s="142">
        <v>3083</v>
      </c>
      <c r="E14" s="142">
        <v>5557</v>
      </c>
    </row>
    <row r="15" spans="1:5" ht="19.5" customHeight="1">
      <c r="A15" s="146"/>
      <c r="B15" s="142" t="s">
        <v>344</v>
      </c>
      <c r="C15" s="141">
        <v>2119</v>
      </c>
      <c r="D15" s="142">
        <v>403</v>
      </c>
      <c r="E15" s="142">
        <v>2522</v>
      </c>
    </row>
    <row r="16" spans="1:5" ht="19.5" customHeight="1">
      <c r="A16" s="146"/>
      <c r="B16" s="142" t="s">
        <v>345</v>
      </c>
      <c r="C16" s="141">
        <v>1504</v>
      </c>
      <c r="D16" s="142">
        <v>677</v>
      </c>
      <c r="E16" s="142">
        <v>2181</v>
      </c>
    </row>
    <row r="17" spans="1:5" ht="19.5" customHeight="1">
      <c r="A17" s="146"/>
      <c r="B17" s="142" t="s">
        <v>346</v>
      </c>
      <c r="C17" s="141">
        <v>1425</v>
      </c>
      <c r="D17" s="142">
        <v>246</v>
      </c>
      <c r="E17" s="142">
        <v>1671</v>
      </c>
    </row>
    <row r="18" spans="1:5" ht="19.5" customHeight="1">
      <c r="A18" s="146"/>
      <c r="B18" s="142" t="s">
        <v>347</v>
      </c>
      <c r="C18" s="141">
        <v>966</v>
      </c>
      <c r="D18" s="142">
        <v>535</v>
      </c>
      <c r="E18" s="142">
        <v>1501</v>
      </c>
    </row>
    <row r="19" spans="1:5" ht="19.5" customHeight="1">
      <c r="A19" s="146"/>
      <c r="B19" s="142" t="s">
        <v>348</v>
      </c>
      <c r="C19" s="141">
        <v>1113</v>
      </c>
      <c r="D19" s="142">
        <v>7</v>
      </c>
      <c r="E19" s="142">
        <v>1120</v>
      </c>
    </row>
    <row r="20" spans="1:5" ht="19.5" customHeight="1">
      <c r="A20" s="146"/>
      <c r="B20" s="142" t="s">
        <v>349</v>
      </c>
      <c r="C20" s="141">
        <v>666</v>
      </c>
      <c r="D20" s="142">
        <v>13</v>
      </c>
      <c r="E20" s="142">
        <v>679</v>
      </c>
    </row>
    <row r="21" spans="1:5" ht="19.5" customHeight="1">
      <c r="A21" s="147"/>
      <c r="B21" s="142" t="s">
        <v>350</v>
      </c>
      <c r="C21" s="141">
        <v>261</v>
      </c>
      <c r="D21" s="142">
        <v>117</v>
      </c>
      <c r="E21" s="142">
        <v>378</v>
      </c>
    </row>
    <row r="22" spans="1:5" ht="19.5" customHeight="1">
      <c r="A22" s="147"/>
      <c r="B22" s="142" t="s">
        <v>351</v>
      </c>
      <c r="C22" s="141">
        <v>78</v>
      </c>
      <c r="D22" s="142">
        <v>31</v>
      </c>
      <c r="E22" s="142">
        <v>109</v>
      </c>
    </row>
    <row r="23" spans="1:5" ht="19.5" customHeight="1">
      <c r="A23" s="148" t="s">
        <v>352</v>
      </c>
      <c r="B23" s="149"/>
      <c r="C23" s="141">
        <v>440438</v>
      </c>
      <c r="D23" s="141">
        <v>196603</v>
      </c>
      <c r="E23" s="141">
        <v>637041</v>
      </c>
    </row>
    <row r="24" spans="1:5" ht="19.5" customHeight="1">
      <c r="A24" s="150" t="s">
        <v>354</v>
      </c>
      <c r="B24" s="151"/>
      <c r="C24" s="141">
        <v>160696</v>
      </c>
      <c r="D24" s="142">
        <v>273113</v>
      </c>
      <c r="E24" s="142">
        <v>433809</v>
      </c>
    </row>
    <row r="25" spans="1:5" ht="19.5" customHeight="1">
      <c r="A25" s="150" t="s">
        <v>355</v>
      </c>
      <c r="B25" s="151"/>
      <c r="C25" s="141">
        <v>134445</v>
      </c>
      <c r="D25" s="142">
        <v>119492</v>
      </c>
      <c r="E25" s="142">
        <v>253937</v>
      </c>
    </row>
    <row r="26" spans="1:5" ht="19.5" customHeight="1">
      <c r="A26" s="139" t="s">
        <v>356</v>
      </c>
      <c r="B26" s="142" t="s">
        <v>135</v>
      </c>
      <c r="C26" s="142">
        <v>8271</v>
      </c>
      <c r="D26" s="142">
        <v>55086</v>
      </c>
      <c r="E26" s="142">
        <v>63357</v>
      </c>
    </row>
    <row r="27" spans="1:5" ht="19.5" customHeight="1">
      <c r="A27" s="146"/>
      <c r="B27" s="142" t="s">
        <v>357</v>
      </c>
      <c r="C27" s="142">
        <v>22684</v>
      </c>
      <c r="D27" s="142">
        <v>18405</v>
      </c>
      <c r="E27" s="142">
        <v>41089</v>
      </c>
    </row>
    <row r="28" spans="1:5" ht="19.5" customHeight="1">
      <c r="A28" s="146"/>
      <c r="B28" s="142" t="s">
        <v>358</v>
      </c>
      <c r="C28" s="142">
        <v>16741</v>
      </c>
      <c r="D28" s="142">
        <v>16343</v>
      </c>
      <c r="E28" s="142">
        <v>33084</v>
      </c>
    </row>
    <row r="29" spans="1:5" ht="19.5" customHeight="1">
      <c r="A29" s="146"/>
      <c r="B29" s="142" t="s">
        <v>359</v>
      </c>
      <c r="C29" s="142">
        <v>6003</v>
      </c>
      <c r="D29" s="142">
        <v>15802</v>
      </c>
      <c r="E29" s="142">
        <v>21805</v>
      </c>
    </row>
    <row r="30" spans="1:5" ht="19.5" customHeight="1">
      <c r="A30" s="146"/>
      <c r="B30" s="142" t="s">
        <v>360</v>
      </c>
      <c r="C30" s="142">
        <v>3502</v>
      </c>
      <c r="D30" s="142">
        <v>4062</v>
      </c>
      <c r="E30" s="142">
        <v>7564</v>
      </c>
    </row>
    <row r="31" spans="1:5" ht="19.5" customHeight="1">
      <c r="A31" s="146"/>
      <c r="B31" s="142" t="s">
        <v>361</v>
      </c>
      <c r="C31" s="142">
        <v>3212</v>
      </c>
      <c r="D31" s="142">
        <v>4621</v>
      </c>
      <c r="E31" s="142">
        <v>7833</v>
      </c>
    </row>
    <row r="32" spans="1:5" ht="19.5" customHeight="1">
      <c r="A32" s="146"/>
      <c r="B32" s="142" t="s">
        <v>362</v>
      </c>
      <c r="C32" s="142">
        <v>2063</v>
      </c>
      <c r="D32" s="142">
        <v>5355</v>
      </c>
      <c r="E32" s="142">
        <v>7418</v>
      </c>
    </row>
    <row r="33" spans="1:5" ht="19.5" customHeight="1">
      <c r="A33" s="146"/>
      <c r="B33" s="142" t="s">
        <v>356</v>
      </c>
      <c r="C33" s="142">
        <v>507</v>
      </c>
      <c r="D33" s="142">
        <v>1317</v>
      </c>
      <c r="E33" s="142">
        <v>1824</v>
      </c>
    </row>
    <row r="34" spans="1:5" ht="19.5" customHeight="1">
      <c r="A34" s="146"/>
      <c r="B34" s="142" t="s">
        <v>431</v>
      </c>
      <c r="C34" s="142">
        <v>502</v>
      </c>
      <c r="D34" s="142">
        <v>830</v>
      </c>
      <c r="E34" s="142">
        <v>1332</v>
      </c>
    </row>
    <row r="35" spans="1:5" ht="19.5" customHeight="1">
      <c r="A35" s="146"/>
      <c r="B35" s="142" t="s">
        <v>363</v>
      </c>
      <c r="C35" s="142">
        <v>685</v>
      </c>
      <c r="D35" s="142">
        <v>423</v>
      </c>
      <c r="E35" s="142">
        <v>1108</v>
      </c>
    </row>
    <row r="36" spans="1:5" ht="19.5" customHeight="1">
      <c r="A36" s="146"/>
      <c r="B36" s="142" t="s">
        <v>426</v>
      </c>
      <c r="C36" s="142">
        <v>393</v>
      </c>
      <c r="D36" s="142">
        <v>502</v>
      </c>
      <c r="E36" s="142">
        <v>895</v>
      </c>
    </row>
    <row r="37" spans="1:5" ht="19.5" customHeight="1">
      <c r="A37" s="146"/>
      <c r="B37" s="142" t="s">
        <v>422</v>
      </c>
      <c r="C37" s="142">
        <v>276</v>
      </c>
      <c r="D37" s="142">
        <v>585</v>
      </c>
      <c r="E37" s="142">
        <v>861</v>
      </c>
    </row>
    <row r="38" spans="1:5" ht="19.5" customHeight="1">
      <c r="A38" s="146"/>
      <c r="B38" s="142" t="s">
        <v>364</v>
      </c>
      <c r="C38" s="142">
        <v>295</v>
      </c>
      <c r="D38" s="142">
        <v>442</v>
      </c>
      <c r="E38" s="142">
        <v>737</v>
      </c>
    </row>
    <row r="39" spans="1:5" ht="19.5" customHeight="1">
      <c r="A39" s="146"/>
      <c r="B39" s="142" t="s">
        <v>365</v>
      </c>
      <c r="C39" s="141">
        <v>62</v>
      </c>
      <c r="D39" s="141">
        <v>295</v>
      </c>
      <c r="E39" s="141">
        <v>357</v>
      </c>
    </row>
    <row r="40" spans="1:5" ht="19.5" customHeight="1">
      <c r="A40" s="147"/>
      <c r="B40" s="142" t="s">
        <v>366</v>
      </c>
      <c r="C40" s="141">
        <v>69</v>
      </c>
      <c r="D40" s="141">
        <v>235</v>
      </c>
      <c r="E40" s="141">
        <v>304</v>
      </c>
    </row>
    <row r="41" spans="1:5" ht="19.5" customHeight="1">
      <c r="A41" s="147"/>
      <c r="B41" s="142" t="s">
        <v>367</v>
      </c>
      <c r="C41" s="141">
        <v>169</v>
      </c>
      <c r="D41" s="141">
        <v>104</v>
      </c>
      <c r="E41" s="141">
        <v>273</v>
      </c>
    </row>
    <row r="42" spans="1:5" ht="19.5" customHeight="1">
      <c r="A42" s="146"/>
      <c r="B42" s="142" t="s">
        <v>369</v>
      </c>
      <c r="C42" s="141">
        <v>75</v>
      </c>
      <c r="D42" s="141">
        <v>140</v>
      </c>
      <c r="E42" s="141">
        <v>215</v>
      </c>
    </row>
    <row r="43" spans="1:5" ht="19.5" customHeight="1">
      <c r="A43" s="146"/>
      <c r="B43" s="142" t="s">
        <v>368</v>
      </c>
      <c r="C43" s="141">
        <v>103</v>
      </c>
      <c r="D43" s="141">
        <v>108</v>
      </c>
      <c r="E43" s="141">
        <v>211</v>
      </c>
    </row>
    <row r="44" spans="1:5" ht="19.5" customHeight="1">
      <c r="A44" s="139" t="s">
        <v>371</v>
      </c>
      <c r="B44" s="140"/>
      <c r="C44" s="141">
        <v>65612</v>
      </c>
      <c r="D44" s="141">
        <v>124655</v>
      </c>
      <c r="E44" s="141">
        <v>190267</v>
      </c>
    </row>
    <row r="45" spans="1:5" ht="19.5" customHeight="1">
      <c r="A45" s="139" t="s">
        <v>59</v>
      </c>
      <c r="B45" s="140"/>
      <c r="C45" s="141">
        <v>84735</v>
      </c>
      <c r="D45" s="141">
        <v>57536</v>
      </c>
      <c r="E45" s="141">
        <v>142271</v>
      </c>
    </row>
    <row r="46" spans="1:5" ht="19.5" customHeight="1">
      <c r="A46" s="139" t="s">
        <v>58</v>
      </c>
      <c r="B46" s="140"/>
      <c r="C46" s="141">
        <v>43471</v>
      </c>
      <c r="D46" s="142">
        <v>21319</v>
      </c>
      <c r="E46" s="142">
        <v>64790</v>
      </c>
    </row>
    <row r="47" spans="1:5" ht="19.5" customHeight="1">
      <c r="A47" s="139" t="s">
        <v>374</v>
      </c>
      <c r="B47" s="140"/>
      <c r="C47" s="141">
        <v>34717</v>
      </c>
      <c r="D47" s="142">
        <v>25194</v>
      </c>
      <c r="E47" s="142">
        <v>59911</v>
      </c>
    </row>
    <row r="48" spans="1:5" ht="19.5" customHeight="1">
      <c r="A48" s="139" t="s">
        <v>61</v>
      </c>
      <c r="B48" s="140"/>
      <c r="C48" s="141">
        <v>26777</v>
      </c>
      <c r="D48" s="142">
        <v>31667</v>
      </c>
      <c r="E48" s="142">
        <v>58444</v>
      </c>
    </row>
    <row r="49" spans="1:5" ht="19.5" customHeight="1">
      <c r="A49" s="139" t="s">
        <v>53</v>
      </c>
      <c r="B49" s="140"/>
      <c r="C49" s="141">
        <v>18162</v>
      </c>
      <c r="D49" s="142">
        <v>4515</v>
      </c>
      <c r="E49" s="142">
        <v>22677</v>
      </c>
    </row>
    <row r="50" spans="1:5" ht="19.5" customHeight="1">
      <c r="A50" s="139" t="s">
        <v>372</v>
      </c>
      <c r="B50" s="140"/>
      <c r="C50" s="141">
        <v>9811</v>
      </c>
      <c r="D50" s="142">
        <v>10933</v>
      </c>
      <c r="E50" s="142">
        <v>20744</v>
      </c>
    </row>
    <row r="51" spans="1:5" ht="19.5" customHeight="1">
      <c r="A51" s="139" t="s">
        <v>377</v>
      </c>
      <c r="B51" s="140"/>
      <c r="C51" s="141">
        <v>9161</v>
      </c>
      <c r="D51" s="142">
        <v>9859</v>
      </c>
      <c r="E51" s="142">
        <v>19020</v>
      </c>
    </row>
    <row r="52" spans="1:5" ht="19.5" customHeight="1">
      <c r="A52" s="139" t="s">
        <v>376</v>
      </c>
      <c r="B52" s="140"/>
      <c r="C52" s="141">
        <v>11273</v>
      </c>
      <c r="D52" s="142">
        <v>4492</v>
      </c>
      <c r="E52" s="142">
        <v>15765</v>
      </c>
    </row>
    <row r="53" spans="1:5" ht="19.5" customHeight="1">
      <c r="A53" s="139" t="s">
        <v>373</v>
      </c>
      <c r="B53" s="140"/>
      <c r="C53" s="141">
        <v>991</v>
      </c>
      <c r="D53" s="142">
        <v>10172</v>
      </c>
      <c r="E53" s="142">
        <v>11163</v>
      </c>
    </row>
    <row r="54" spans="1:5" ht="19.5" customHeight="1">
      <c r="A54" s="139" t="s">
        <v>375</v>
      </c>
      <c r="B54" s="140"/>
      <c r="C54" s="141">
        <v>4875</v>
      </c>
      <c r="D54" s="142">
        <v>4395</v>
      </c>
      <c r="E54" s="142">
        <v>9270</v>
      </c>
    </row>
    <row r="55" spans="1:5" ht="19.5" customHeight="1">
      <c r="A55" s="139" t="s">
        <v>54</v>
      </c>
      <c r="B55" s="140"/>
      <c r="C55" s="141">
        <v>4977</v>
      </c>
      <c r="D55" s="142">
        <v>4220</v>
      </c>
      <c r="E55" s="142">
        <v>9197</v>
      </c>
    </row>
    <row r="56" spans="1:5" ht="19.5" customHeight="1">
      <c r="A56" s="139" t="s">
        <v>56</v>
      </c>
      <c r="B56" s="140"/>
      <c r="C56" s="141">
        <v>2543</v>
      </c>
      <c r="D56" s="142">
        <v>2098</v>
      </c>
      <c r="E56" s="142">
        <v>4641</v>
      </c>
    </row>
    <row r="57" spans="1:5" ht="19.5" customHeight="1">
      <c r="A57" s="139" t="s">
        <v>378</v>
      </c>
      <c r="B57" s="140"/>
      <c r="C57" s="141">
        <v>972</v>
      </c>
      <c r="D57" s="142">
        <v>2770</v>
      </c>
      <c r="E57" s="142">
        <v>3742</v>
      </c>
    </row>
    <row r="58" spans="1:5" ht="19.5" customHeight="1">
      <c r="A58" s="139" t="s">
        <v>69</v>
      </c>
      <c r="B58" s="140"/>
      <c r="C58" s="141">
        <v>1172</v>
      </c>
      <c r="D58" s="142">
        <v>1340</v>
      </c>
      <c r="E58" s="142">
        <v>2512</v>
      </c>
    </row>
    <row r="59" spans="1:5" ht="19.5" customHeight="1">
      <c r="A59" s="139" t="s">
        <v>379</v>
      </c>
      <c r="B59" s="140"/>
      <c r="C59" s="141">
        <v>1433</v>
      </c>
      <c r="D59" s="142">
        <v>704</v>
      </c>
      <c r="E59" s="142">
        <v>2137</v>
      </c>
    </row>
    <row r="60" spans="1:5" ht="19.5" customHeight="1">
      <c r="A60" s="139" t="s">
        <v>382</v>
      </c>
      <c r="B60" s="140"/>
      <c r="C60" s="141">
        <v>847</v>
      </c>
      <c r="D60" s="142">
        <v>605</v>
      </c>
      <c r="E60" s="142">
        <v>1452</v>
      </c>
    </row>
    <row r="61" spans="1:5" ht="19.5" customHeight="1">
      <c r="A61" s="139" t="s">
        <v>380</v>
      </c>
      <c r="B61" s="140"/>
      <c r="C61" s="141">
        <v>426</v>
      </c>
      <c r="D61" s="142">
        <v>889</v>
      </c>
      <c r="E61" s="142">
        <v>1315</v>
      </c>
    </row>
    <row r="62" spans="1:5" ht="19.5" customHeight="1">
      <c r="A62" s="139" t="s">
        <v>381</v>
      </c>
      <c r="B62" s="140"/>
      <c r="C62" s="141">
        <v>320</v>
      </c>
      <c r="D62" s="142">
        <v>265</v>
      </c>
      <c r="E62" s="142">
        <v>585</v>
      </c>
    </row>
    <row r="63" spans="1:5" ht="19.5" customHeight="1">
      <c r="A63" s="139" t="s">
        <v>383</v>
      </c>
      <c r="B63" s="140"/>
      <c r="C63" s="141">
        <v>6</v>
      </c>
      <c r="D63" s="142">
        <v>574</v>
      </c>
      <c r="E63" s="142">
        <v>580</v>
      </c>
    </row>
    <row r="64" spans="1:5" ht="19.5" customHeight="1">
      <c r="A64" s="139" t="s">
        <v>384</v>
      </c>
      <c r="B64" s="140"/>
      <c r="C64" s="141">
        <v>285</v>
      </c>
      <c r="D64" s="142">
        <v>71</v>
      </c>
      <c r="E64" s="142">
        <v>356</v>
      </c>
    </row>
    <row r="65" spans="1:5">
      <c r="A65" s="139" t="s">
        <v>385</v>
      </c>
      <c r="B65" s="140"/>
      <c r="C65" s="141">
        <v>149</v>
      </c>
      <c r="D65" s="142">
        <v>98</v>
      </c>
      <c r="E65" s="142">
        <v>247</v>
      </c>
    </row>
    <row r="66" spans="1:5">
      <c r="A66" s="139" t="s">
        <v>386</v>
      </c>
      <c r="B66" s="140"/>
      <c r="C66" s="141">
        <v>180</v>
      </c>
      <c r="D66" s="142">
        <v>48</v>
      </c>
      <c r="E66" s="142">
        <v>228</v>
      </c>
    </row>
    <row r="67" spans="1:5">
      <c r="A67" s="139" t="s">
        <v>387</v>
      </c>
      <c r="B67" s="140"/>
      <c r="C67" s="141">
        <v>0</v>
      </c>
      <c r="D67" s="142">
        <v>11</v>
      </c>
      <c r="E67" s="142">
        <v>11</v>
      </c>
    </row>
    <row r="68" spans="1:5">
      <c r="A68" s="150" t="s">
        <v>48</v>
      </c>
      <c r="B68" s="151"/>
      <c r="C68" s="141">
        <v>3061002</v>
      </c>
      <c r="D68" s="142">
        <v>3133885</v>
      </c>
      <c r="E68" s="142">
        <v>6194887</v>
      </c>
    </row>
  </sheetData>
  <mergeCells count="3">
    <mergeCell ref="A1:E1"/>
    <mergeCell ref="A2:B2"/>
    <mergeCell ref="A3:B3"/>
  </mergeCells>
  <pageMargins left="0.70866141732283472" right="0.19685039370078741" top="0.6692913385826772" bottom="0.6692913385826772" header="0.31496062992125984" footer="0.31496062992125984"/>
  <pageSetup paperSize="9" firstPageNumber="111" orientation="portrait" useFirstPageNumber="1" horizontalDpi="4294967294" verticalDpi="4294967294" r:id="rId1"/>
  <headerFooter>
    <oddFooter>&amp;L&amp;"Arial,Italic"&amp;9AISHE 2012-13&amp;CT-&amp;P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K144"/>
  <sheetViews>
    <sheetView view="pageBreakPreview" zoomScaleSheetLayoutView="100" workbookViewId="0">
      <selection activeCell="C5" sqref="C5:K143"/>
    </sheetView>
  </sheetViews>
  <sheetFormatPr defaultRowHeight="14.25"/>
  <cols>
    <col min="1" max="1" width="16.28515625" style="271" customWidth="1"/>
    <col min="2" max="2" width="23.7109375" style="269" customWidth="1"/>
    <col min="3" max="3" width="6.42578125" style="268" customWidth="1"/>
    <col min="4" max="4" width="8.5703125" style="268" customWidth="1"/>
    <col min="5" max="5" width="6.7109375" style="268" customWidth="1"/>
    <col min="6" max="6" width="7" style="268" customWidth="1"/>
    <col min="7" max="7" width="8.5703125" style="268" customWidth="1"/>
    <col min="8" max="8" width="6.7109375" style="268" customWidth="1"/>
    <col min="9" max="9" width="9.140625" style="268" customWidth="1"/>
    <col min="10" max="10" width="8.7109375" style="268" customWidth="1"/>
    <col min="11" max="11" width="9.7109375" style="268" customWidth="1"/>
    <col min="12" max="16384" width="9.140625" style="268"/>
  </cols>
  <sheetData>
    <row r="1" spans="1:11" ht="36.75" customHeight="1">
      <c r="A1" s="511" t="s">
        <v>1350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</row>
    <row r="2" spans="1:11" s="269" customFormat="1" ht="16.5" customHeight="1">
      <c r="A2" s="517" t="s">
        <v>332</v>
      </c>
      <c r="B2" s="517"/>
      <c r="C2" s="518" t="s">
        <v>109</v>
      </c>
      <c r="D2" s="518"/>
      <c r="E2" s="518"/>
      <c r="F2" s="518" t="s">
        <v>110</v>
      </c>
      <c r="G2" s="518"/>
      <c r="H2" s="518"/>
      <c r="I2" s="518" t="s">
        <v>111</v>
      </c>
      <c r="J2" s="518"/>
      <c r="K2" s="518"/>
    </row>
    <row r="3" spans="1:11" s="269" customFormat="1" ht="16.5" customHeight="1">
      <c r="A3" s="517"/>
      <c r="B3" s="517"/>
      <c r="C3" s="270" t="s">
        <v>117</v>
      </c>
      <c r="D3" s="270" t="s">
        <v>118</v>
      </c>
      <c r="E3" s="270" t="s">
        <v>104</v>
      </c>
      <c r="F3" s="270" t="s">
        <v>117</v>
      </c>
      <c r="G3" s="270" t="s">
        <v>118</v>
      </c>
      <c r="H3" s="270" t="s">
        <v>104</v>
      </c>
      <c r="I3" s="270" t="s">
        <v>117</v>
      </c>
      <c r="J3" s="270" t="s">
        <v>118</v>
      </c>
      <c r="K3" s="270" t="s">
        <v>104</v>
      </c>
    </row>
    <row r="4" spans="1:11" s="269" customFormat="1">
      <c r="A4" s="515">
        <v>1</v>
      </c>
      <c r="B4" s="516"/>
      <c r="C4" s="265">
        <v>2</v>
      </c>
      <c r="D4" s="266">
        <v>3</v>
      </c>
      <c r="E4" s="266">
        <v>4</v>
      </c>
      <c r="F4" s="266">
        <v>5</v>
      </c>
      <c r="G4" s="266">
        <v>6</v>
      </c>
      <c r="H4" s="266">
        <v>7</v>
      </c>
      <c r="I4" s="266">
        <v>8</v>
      </c>
      <c r="J4" s="266">
        <v>9</v>
      </c>
      <c r="K4" s="266">
        <v>10</v>
      </c>
    </row>
    <row r="5" spans="1:11" ht="15.75" customHeight="1">
      <c r="A5" s="519" t="s">
        <v>53</v>
      </c>
      <c r="B5" s="142" t="s">
        <v>53</v>
      </c>
      <c r="C5" s="168">
        <v>1814</v>
      </c>
      <c r="D5" s="168">
        <v>1313</v>
      </c>
      <c r="E5" s="168">
        <v>3127</v>
      </c>
      <c r="F5" s="168">
        <v>7</v>
      </c>
      <c r="G5" s="168">
        <v>1</v>
      </c>
      <c r="H5" s="168">
        <v>8</v>
      </c>
      <c r="I5" s="168">
        <v>4410</v>
      </c>
      <c r="J5" s="168">
        <v>1725</v>
      </c>
      <c r="K5" s="168">
        <v>6135</v>
      </c>
    </row>
    <row r="6" spans="1:11" ht="15.75" customHeight="1">
      <c r="A6" s="520"/>
      <c r="B6" s="142" t="s">
        <v>389</v>
      </c>
      <c r="C6" s="168">
        <v>27</v>
      </c>
      <c r="D6" s="168">
        <v>29</v>
      </c>
      <c r="E6" s="168">
        <v>56</v>
      </c>
      <c r="F6" s="168">
        <v>0</v>
      </c>
      <c r="G6" s="168">
        <v>0</v>
      </c>
      <c r="H6" s="168">
        <v>0</v>
      </c>
      <c r="I6" s="168">
        <v>396</v>
      </c>
      <c r="J6" s="168">
        <v>171</v>
      </c>
      <c r="K6" s="168">
        <v>567</v>
      </c>
    </row>
    <row r="7" spans="1:11" ht="15.75" customHeight="1">
      <c r="A7" s="520"/>
      <c r="B7" s="142" t="s">
        <v>390</v>
      </c>
      <c r="C7" s="168">
        <v>13</v>
      </c>
      <c r="D7" s="168">
        <v>5</v>
      </c>
      <c r="E7" s="168">
        <v>18</v>
      </c>
      <c r="F7" s="168">
        <v>0</v>
      </c>
      <c r="G7" s="168">
        <v>0</v>
      </c>
      <c r="H7" s="168">
        <v>0</v>
      </c>
      <c r="I7" s="168">
        <v>89</v>
      </c>
      <c r="J7" s="168">
        <v>42</v>
      </c>
      <c r="K7" s="168">
        <v>131</v>
      </c>
    </row>
    <row r="8" spans="1:11" ht="15.75" customHeight="1">
      <c r="A8" s="521"/>
      <c r="B8" s="142" t="s">
        <v>391</v>
      </c>
      <c r="C8" s="168">
        <v>1</v>
      </c>
      <c r="D8" s="168">
        <v>1</v>
      </c>
      <c r="E8" s="168">
        <v>2</v>
      </c>
      <c r="F8" s="168">
        <v>0</v>
      </c>
      <c r="G8" s="168">
        <v>0</v>
      </c>
      <c r="H8" s="168">
        <v>0</v>
      </c>
      <c r="I8" s="168">
        <v>10</v>
      </c>
      <c r="J8" s="168">
        <v>4</v>
      </c>
      <c r="K8" s="168">
        <v>14</v>
      </c>
    </row>
    <row r="9" spans="1:11" ht="15.75" customHeight="1">
      <c r="A9" s="150" t="s">
        <v>392</v>
      </c>
      <c r="B9" s="141"/>
      <c r="C9" s="168">
        <v>1855</v>
      </c>
      <c r="D9" s="168">
        <v>1348</v>
      </c>
      <c r="E9" s="168">
        <v>3203</v>
      </c>
      <c r="F9" s="168">
        <v>7</v>
      </c>
      <c r="G9" s="168">
        <v>1</v>
      </c>
      <c r="H9" s="168">
        <v>8</v>
      </c>
      <c r="I9" s="168">
        <v>4905</v>
      </c>
      <c r="J9" s="168">
        <v>1942</v>
      </c>
      <c r="K9" s="168">
        <v>6847</v>
      </c>
    </row>
    <row r="10" spans="1:11" ht="15.75" customHeight="1">
      <c r="A10" s="150" t="s">
        <v>375</v>
      </c>
      <c r="B10" s="141"/>
      <c r="C10" s="168">
        <v>282</v>
      </c>
      <c r="D10" s="168">
        <v>220</v>
      </c>
      <c r="E10" s="168">
        <v>502</v>
      </c>
      <c r="F10" s="168">
        <v>223</v>
      </c>
      <c r="G10" s="168">
        <v>298</v>
      </c>
      <c r="H10" s="168">
        <v>521</v>
      </c>
      <c r="I10" s="168">
        <v>12259</v>
      </c>
      <c r="J10" s="168">
        <v>15299</v>
      </c>
      <c r="K10" s="168">
        <v>27558</v>
      </c>
    </row>
    <row r="11" spans="1:11" ht="15.75" customHeight="1">
      <c r="A11" s="150" t="s">
        <v>353</v>
      </c>
      <c r="B11" s="141"/>
      <c r="C11" s="168">
        <v>589</v>
      </c>
      <c r="D11" s="168">
        <v>347</v>
      </c>
      <c r="E11" s="168">
        <v>936</v>
      </c>
      <c r="F11" s="168">
        <v>1086</v>
      </c>
      <c r="G11" s="168">
        <v>1764</v>
      </c>
      <c r="H11" s="168">
        <v>2850</v>
      </c>
      <c r="I11" s="168">
        <v>42691</v>
      </c>
      <c r="J11" s="168">
        <v>49547</v>
      </c>
      <c r="K11" s="168">
        <v>92238</v>
      </c>
    </row>
    <row r="12" spans="1:11" ht="15.75" customHeight="1">
      <c r="A12" s="150" t="s">
        <v>385</v>
      </c>
      <c r="B12" s="141"/>
      <c r="C12" s="168">
        <v>0</v>
      </c>
      <c r="D12" s="168">
        <v>0</v>
      </c>
      <c r="E12" s="168">
        <v>0</v>
      </c>
      <c r="F12" s="168">
        <v>22</v>
      </c>
      <c r="G12" s="168">
        <v>0</v>
      </c>
      <c r="H12" s="168">
        <v>22</v>
      </c>
      <c r="I12" s="168">
        <v>61</v>
      </c>
      <c r="J12" s="168">
        <v>83</v>
      </c>
      <c r="K12" s="168">
        <v>144</v>
      </c>
    </row>
    <row r="13" spans="1:11" ht="15.75" customHeight="1">
      <c r="A13" s="150" t="s">
        <v>69</v>
      </c>
      <c r="B13" s="141"/>
      <c r="C13" s="168">
        <v>36</v>
      </c>
      <c r="D13" s="168">
        <v>44</v>
      </c>
      <c r="E13" s="168">
        <v>80</v>
      </c>
      <c r="F13" s="168">
        <v>69</v>
      </c>
      <c r="G13" s="168">
        <v>76</v>
      </c>
      <c r="H13" s="168">
        <v>145</v>
      </c>
      <c r="I13" s="168">
        <v>1201</v>
      </c>
      <c r="J13" s="168">
        <v>1834</v>
      </c>
      <c r="K13" s="168">
        <v>3035</v>
      </c>
    </row>
    <row r="14" spans="1:11" ht="15.75" customHeight="1">
      <c r="A14" s="150" t="s">
        <v>384</v>
      </c>
      <c r="B14" s="141"/>
      <c r="C14" s="168">
        <v>27</v>
      </c>
      <c r="D14" s="168">
        <v>3</v>
      </c>
      <c r="E14" s="168">
        <v>30</v>
      </c>
      <c r="F14" s="168">
        <v>13</v>
      </c>
      <c r="G14" s="168">
        <v>2</v>
      </c>
      <c r="H14" s="168">
        <v>15</v>
      </c>
      <c r="I14" s="168">
        <v>495</v>
      </c>
      <c r="J14" s="168">
        <v>386</v>
      </c>
      <c r="K14" s="168">
        <v>881</v>
      </c>
    </row>
    <row r="15" spans="1:11" ht="15.75" customHeight="1">
      <c r="A15" s="150" t="s">
        <v>380</v>
      </c>
      <c r="B15" s="141"/>
      <c r="C15" s="168">
        <v>16</v>
      </c>
      <c r="D15" s="168">
        <v>7</v>
      </c>
      <c r="E15" s="168">
        <v>23</v>
      </c>
      <c r="F15" s="168">
        <v>0</v>
      </c>
      <c r="G15" s="168">
        <v>5</v>
      </c>
      <c r="H15" s="168">
        <v>5</v>
      </c>
      <c r="I15" s="168">
        <v>168</v>
      </c>
      <c r="J15" s="168">
        <v>255</v>
      </c>
      <c r="K15" s="168">
        <v>423</v>
      </c>
    </row>
    <row r="16" spans="1:11" ht="15.75" customHeight="1">
      <c r="A16" s="150" t="s">
        <v>354</v>
      </c>
      <c r="B16" s="141"/>
      <c r="C16" s="168">
        <v>347</v>
      </c>
      <c r="D16" s="168">
        <v>378</v>
      </c>
      <c r="E16" s="168">
        <v>725</v>
      </c>
      <c r="F16" s="168">
        <v>444</v>
      </c>
      <c r="G16" s="168">
        <v>488</v>
      </c>
      <c r="H16" s="168">
        <v>932</v>
      </c>
      <c r="I16" s="168">
        <v>28756</v>
      </c>
      <c r="J16" s="168">
        <v>48879</v>
      </c>
      <c r="K16" s="168">
        <v>77635</v>
      </c>
    </row>
    <row r="17" spans="1:11" ht="15.75" customHeight="1">
      <c r="A17" s="519" t="s">
        <v>334</v>
      </c>
      <c r="B17" s="142" t="s">
        <v>337</v>
      </c>
      <c r="C17" s="168">
        <v>215</v>
      </c>
      <c r="D17" s="168">
        <v>61</v>
      </c>
      <c r="E17" s="168">
        <v>276</v>
      </c>
      <c r="F17" s="168">
        <v>0</v>
      </c>
      <c r="G17" s="168">
        <v>0</v>
      </c>
      <c r="H17" s="168">
        <v>0</v>
      </c>
      <c r="I17" s="168">
        <v>8060</v>
      </c>
      <c r="J17" s="168">
        <v>7476</v>
      </c>
      <c r="K17" s="168">
        <v>15536</v>
      </c>
    </row>
    <row r="18" spans="1:11" ht="15.75" customHeight="1">
      <c r="A18" s="520"/>
      <c r="B18" s="142" t="s">
        <v>335</v>
      </c>
      <c r="C18" s="168">
        <v>194</v>
      </c>
      <c r="D18" s="168">
        <v>36</v>
      </c>
      <c r="E18" s="168">
        <v>230</v>
      </c>
      <c r="F18" s="168">
        <v>0</v>
      </c>
      <c r="G18" s="168">
        <v>0</v>
      </c>
      <c r="H18" s="168">
        <v>0</v>
      </c>
      <c r="I18" s="168">
        <v>7384</v>
      </c>
      <c r="J18" s="168">
        <v>5480</v>
      </c>
      <c r="K18" s="168">
        <v>12864</v>
      </c>
    </row>
    <row r="19" spans="1:11" ht="15.75" customHeight="1">
      <c r="A19" s="520"/>
      <c r="B19" s="167" t="s">
        <v>340</v>
      </c>
      <c r="C19" s="168">
        <v>556</v>
      </c>
      <c r="D19" s="168">
        <v>183</v>
      </c>
      <c r="E19" s="168">
        <v>739</v>
      </c>
      <c r="F19" s="168">
        <v>11</v>
      </c>
      <c r="G19" s="168">
        <v>7</v>
      </c>
      <c r="H19" s="168">
        <v>18</v>
      </c>
      <c r="I19" s="168">
        <v>8108</v>
      </c>
      <c r="J19" s="168">
        <v>4029</v>
      </c>
      <c r="K19" s="168">
        <v>12137</v>
      </c>
    </row>
    <row r="20" spans="1:11" ht="15.75" customHeight="1">
      <c r="A20" s="520"/>
      <c r="B20" s="142" t="s">
        <v>336</v>
      </c>
      <c r="C20" s="168">
        <v>279</v>
      </c>
      <c r="D20" s="168">
        <v>38</v>
      </c>
      <c r="E20" s="168">
        <v>317</v>
      </c>
      <c r="F20" s="168">
        <v>0</v>
      </c>
      <c r="G20" s="168">
        <v>0</v>
      </c>
      <c r="H20" s="168">
        <v>0</v>
      </c>
      <c r="I20" s="168">
        <v>6271</v>
      </c>
      <c r="J20" s="168">
        <v>701</v>
      </c>
      <c r="K20" s="168">
        <v>6972</v>
      </c>
    </row>
    <row r="21" spans="1:11" ht="15.75" customHeight="1">
      <c r="A21" s="520"/>
      <c r="B21" s="142" t="s">
        <v>338</v>
      </c>
      <c r="C21" s="168">
        <v>163</v>
      </c>
      <c r="D21" s="168">
        <v>39</v>
      </c>
      <c r="E21" s="168">
        <v>202</v>
      </c>
      <c r="F21" s="168">
        <v>0</v>
      </c>
      <c r="G21" s="168">
        <v>0</v>
      </c>
      <c r="H21" s="168">
        <v>0</v>
      </c>
      <c r="I21" s="168">
        <v>4394</v>
      </c>
      <c r="J21" s="168">
        <v>2212</v>
      </c>
      <c r="K21" s="168">
        <v>6606</v>
      </c>
    </row>
    <row r="22" spans="1:11" ht="15.75" customHeight="1">
      <c r="A22" s="520"/>
      <c r="B22" s="142" t="s">
        <v>339</v>
      </c>
      <c r="C22" s="168">
        <v>192</v>
      </c>
      <c r="D22" s="168">
        <v>28</v>
      </c>
      <c r="E22" s="168">
        <v>220</v>
      </c>
      <c r="F22" s="168">
        <v>0</v>
      </c>
      <c r="G22" s="168">
        <v>0</v>
      </c>
      <c r="H22" s="168">
        <v>0</v>
      </c>
      <c r="I22" s="168">
        <v>3093</v>
      </c>
      <c r="J22" s="168">
        <v>1212</v>
      </c>
      <c r="K22" s="168">
        <v>4305</v>
      </c>
    </row>
    <row r="23" spans="1:11" ht="15.75" customHeight="1">
      <c r="A23" s="520"/>
      <c r="B23" s="142" t="s">
        <v>343</v>
      </c>
      <c r="C23" s="168">
        <v>55</v>
      </c>
      <c r="D23" s="168">
        <v>21</v>
      </c>
      <c r="E23" s="168">
        <v>76</v>
      </c>
      <c r="F23" s="168">
        <v>0</v>
      </c>
      <c r="G23" s="168">
        <v>0</v>
      </c>
      <c r="H23" s="168">
        <v>0</v>
      </c>
      <c r="I23" s="168">
        <v>628</v>
      </c>
      <c r="J23" s="168">
        <v>332</v>
      </c>
      <c r="K23" s="168">
        <v>960</v>
      </c>
    </row>
    <row r="24" spans="1:11" ht="15.75" customHeight="1">
      <c r="A24" s="520"/>
      <c r="B24" s="142" t="s">
        <v>345</v>
      </c>
      <c r="C24" s="168">
        <v>35</v>
      </c>
      <c r="D24" s="168">
        <v>6</v>
      </c>
      <c r="E24" s="168">
        <v>41</v>
      </c>
      <c r="F24" s="168">
        <v>0</v>
      </c>
      <c r="G24" s="168">
        <v>0</v>
      </c>
      <c r="H24" s="168">
        <v>0</v>
      </c>
      <c r="I24" s="168">
        <v>323</v>
      </c>
      <c r="J24" s="168">
        <v>129</v>
      </c>
      <c r="K24" s="168">
        <v>452</v>
      </c>
    </row>
    <row r="25" spans="1:11" ht="15.75" customHeight="1">
      <c r="A25" s="520"/>
      <c r="B25" s="142" t="s">
        <v>342</v>
      </c>
      <c r="C25" s="168">
        <v>4</v>
      </c>
      <c r="D25" s="168">
        <v>1</v>
      </c>
      <c r="E25" s="168">
        <v>5</v>
      </c>
      <c r="F25" s="168">
        <v>0</v>
      </c>
      <c r="G25" s="168">
        <v>0</v>
      </c>
      <c r="H25" s="168">
        <v>0</v>
      </c>
      <c r="I25" s="168">
        <v>228</v>
      </c>
      <c r="J25" s="168">
        <v>224</v>
      </c>
      <c r="K25" s="168">
        <v>452</v>
      </c>
    </row>
    <row r="26" spans="1:11" ht="15.75" customHeight="1">
      <c r="A26" s="520"/>
      <c r="B26" s="142" t="s">
        <v>346</v>
      </c>
      <c r="C26" s="168">
        <v>52</v>
      </c>
      <c r="D26" s="168">
        <v>6</v>
      </c>
      <c r="E26" s="168">
        <v>58</v>
      </c>
      <c r="F26" s="168">
        <v>0</v>
      </c>
      <c r="G26" s="168">
        <v>0</v>
      </c>
      <c r="H26" s="168">
        <v>0</v>
      </c>
      <c r="I26" s="168">
        <v>325</v>
      </c>
      <c r="J26" s="168">
        <v>31</v>
      </c>
      <c r="K26" s="168">
        <v>356</v>
      </c>
    </row>
    <row r="27" spans="1:11" ht="15.75" customHeight="1">
      <c r="A27" s="520"/>
      <c r="B27" s="142" t="s">
        <v>347</v>
      </c>
      <c r="C27" s="168">
        <v>0</v>
      </c>
      <c r="D27" s="168">
        <v>0</v>
      </c>
      <c r="E27" s="168">
        <v>0</v>
      </c>
      <c r="F27" s="168">
        <v>0</v>
      </c>
      <c r="G27" s="168">
        <v>0</v>
      </c>
      <c r="H27" s="168">
        <v>0</v>
      </c>
      <c r="I27" s="168">
        <v>90</v>
      </c>
      <c r="J27" s="168">
        <v>252</v>
      </c>
      <c r="K27" s="168">
        <v>342</v>
      </c>
    </row>
    <row r="28" spans="1:11" ht="15.75" customHeight="1">
      <c r="A28" s="520"/>
      <c r="B28" s="142" t="s">
        <v>351</v>
      </c>
      <c r="C28" s="168">
        <v>0</v>
      </c>
      <c r="D28" s="168">
        <v>0</v>
      </c>
      <c r="E28" s="168">
        <v>0</v>
      </c>
      <c r="F28" s="168">
        <v>0</v>
      </c>
      <c r="G28" s="168">
        <v>0</v>
      </c>
      <c r="H28" s="168">
        <v>0</v>
      </c>
      <c r="I28" s="168">
        <v>127</v>
      </c>
      <c r="J28" s="168">
        <v>122</v>
      </c>
      <c r="K28" s="168">
        <v>249</v>
      </c>
    </row>
    <row r="29" spans="1:11" ht="15.75" customHeight="1">
      <c r="A29" s="520"/>
      <c r="B29" s="142" t="s">
        <v>344</v>
      </c>
      <c r="C29" s="168">
        <v>10</v>
      </c>
      <c r="D29" s="168">
        <v>1</v>
      </c>
      <c r="E29" s="168">
        <v>11</v>
      </c>
      <c r="F29" s="168">
        <v>0</v>
      </c>
      <c r="G29" s="168">
        <v>0</v>
      </c>
      <c r="H29" s="168">
        <v>0</v>
      </c>
      <c r="I29" s="168">
        <v>87</v>
      </c>
      <c r="J29" s="168">
        <v>14</v>
      </c>
      <c r="K29" s="168">
        <v>101</v>
      </c>
    </row>
    <row r="30" spans="1:11" ht="15.75" customHeight="1">
      <c r="A30" s="520"/>
      <c r="B30" s="142" t="s">
        <v>348</v>
      </c>
      <c r="C30" s="168">
        <v>4</v>
      </c>
      <c r="D30" s="168">
        <v>0</v>
      </c>
      <c r="E30" s="168">
        <v>4</v>
      </c>
      <c r="F30" s="168">
        <v>0</v>
      </c>
      <c r="G30" s="168">
        <v>0</v>
      </c>
      <c r="H30" s="168">
        <v>0</v>
      </c>
      <c r="I30" s="168">
        <v>47</v>
      </c>
      <c r="J30" s="168">
        <v>5</v>
      </c>
      <c r="K30" s="168">
        <v>52</v>
      </c>
    </row>
    <row r="31" spans="1:11" ht="15.75" customHeight="1">
      <c r="A31" s="520"/>
      <c r="B31" s="142" t="s">
        <v>350</v>
      </c>
      <c r="C31" s="168">
        <v>1</v>
      </c>
      <c r="D31" s="168">
        <v>5</v>
      </c>
      <c r="E31" s="168">
        <v>6</v>
      </c>
      <c r="F31" s="168">
        <v>0</v>
      </c>
      <c r="G31" s="168">
        <v>0</v>
      </c>
      <c r="H31" s="168">
        <v>0</v>
      </c>
      <c r="I31" s="168">
        <v>40</v>
      </c>
      <c r="J31" s="168">
        <v>6</v>
      </c>
      <c r="K31" s="168">
        <v>46</v>
      </c>
    </row>
    <row r="32" spans="1:11" ht="15.75" customHeight="1">
      <c r="A32" s="520"/>
      <c r="B32" s="142" t="s">
        <v>349</v>
      </c>
      <c r="C32" s="168">
        <v>1</v>
      </c>
      <c r="D32" s="168">
        <v>0</v>
      </c>
      <c r="E32" s="168">
        <v>1</v>
      </c>
      <c r="F32" s="168">
        <v>0</v>
      </c>
      <c r="G32" s="168">
        <v>0</v>
      </c>
      <c r="H32" s="168">
        <v>0</v>
      </c>
      <c r="I32" s="168">
        <v>36</v>
      </c>
      <c r="J32" s="168">
        <v>10</v>
      </c>
      <c r="K32" s="168">
        <v>46</v>
      </c>
    </row>
    <row r="33" spans="1:11" ht="15.75" customHeight="1">
      <c r="A33" s="150" t="s">
        <v>352</v>
      </c>
      <c r="B33" s="141"/>
      <c r="C33" s="168">
        <v>1761</v>
      </c>
      <c r="D33" s="168">
        <v>425</v>
      </c>
      <c r="E33" s="168">
        <v>2186</v>
      </c>
      <c r="F33" s="168">
        <v>11</v>
      </c>
      <c r="G33" s="168">
        <v>7</v>
      </c>
      <c r="H33" s="168">
        <v>18</v>
      </c>
      <c r="I33" s="168">
        <v>39241</v>
      </c>
      <c r="J33" s="168">
        <v>22235</v>
      </c>
      <c r="K33" s="168">
        <v>61476</v>
      </c>
    </row>
    <row r="34" spans="1:11" ht="15.75" customHeight="1">
      <c r="A34" s="150" t="s">
        <v>378</v>
      </c>
      <c r="B34" s="141"/>
      <c r="C34" s="168">
        <v>0</v>
      </c>
      <c r="D34" s="168">
        <v>1</v>
      </c>
      <c r="E34" s="168">
        <v>1</v>
      </c>
      <c r="F34" s="168">
        <v>0</v>
      </c>
      <c r="G34" s="168">
        <v>12</v>
      </c>
      <c r="H34" s="168">
        <v>12</v>
      </c>
      <c r="I34" s="168">
        <v>29</v>
      </c>
      <c r="J34" s="168">
        <v>401</v>
      </c>
      <c r="K34" s="168">
        <v>430</v>
      </c>
    </row>
    <row r="35" spans="1:11" ht="15.75" customHeight="1">
      <c r="A35" s="150" t="s">
        <v>54</v>
      </c>
      <c r="B35" s="141"/>
      <c r="C35" s="168">
        <v>132</v>
      </c>
      <c r="D35" s="168">
        <v>138</v>
      </c>
      <c r="E35" s="168">
        <v>270</v>
      </c>
      <c r="F35" s="168">
        <v>131</v>
      </c>
      <c r="G35" s="168">
        <v>220</v>
      </c>
      <c r="H35" s="168">
        <v>351</v>
      </c>
      <c r="I35" s="168">
        <v>1243</v>
      </c>
      <c r="J35" s="168">
        <v>1461</v>
      </c>
      <c r="K35" s="168">
        <v>2704</v>
      </c>
    </row>
    <row r="36" spans="1:11" ht="15.75" customHeight="1">
      <c r="A36" s="150" t="s">
        <v>381</v>
      </c>
      <c r="B36" s="141"/>
      <c r="C36" s="168">
        <v>16</v>
      </c>
      <c r="D36" s="168">
        <v>3</v>
      </c>
      <c r="E36" s="168">
        <v>19</v>
      </c>
      <c r="F36" s="168">
        <v>0</v>
      </c>
      <c r="G36" s="168">
        <v>6</v>
      </c>
      <c r="H36" s="168">
        <v>6</v>
      </c>
      <c r="I36" s="168">
        <v>122</v>
      </c>
      <c r="J36" s="168">
        <v>153</v>
      </c>
      <c r="K36" s="168">
        <v>275</v>
      </c>
    </row>
    <row r="37" spans="1:11" ht="15.75" customHeight="1">
      <c r="A37" s="519" t="s">
        <v>372</v>
      </c>
      <c r="B37" s="142" t="s">
        <v>394</v>
      </c>
      <c r="C37" s="168">
        <v>274</v>
      </c>
      <c r="D37" s="168">
        <v>252</v>
      </c>
      <c r="E37" s="168">
        <v>526</v>
      </c>
      <c r="F37" s="168">
        <v>477</v>
      </c>
      <c r="G37" s="168">
        <v>571</v>
      </c>
      <c r="H37" s="168">
        <v>1048</v>
      </c>
      <c r="I37" s="168">
        <v>21774</v>
      </c>
      <c r="J37" s="168">
        <v>30467</v>
      </c>
      <c r="K37" s="168">
        <v>52241</v>
      </c>
    </row>
    <row r="38" spans="1:11" ht="15.75" customHeight="1">
      <c r="A38" s="520"/>
      <c r="B38" s="142" t="s">
        <v>395</v>
      </c>
      <c r="C38" s="168">
        <v>85</v>
      </c>
      <c r="D38" s="168">
        <v>23</v>
      </c>
      <c r="E38" s="168">
        <v>108</v>
      </c>
      <c r="F38" s="168">
        <v>26</v>
      </c>
      <c r="G38" s="168">
        <v>21</v>
      </c>
      <c r="H38" s="168">
        <v>47</v>
      </c>
      <c r="I38" s="168">
        <v>499</v>
      </c>
      <c r="J38" s="168">
        <v>438</v>
      </c>
      <c r="K38" s="168">
        <v>937</v>
      </c>
    </row>
    <row r="39" spans="1:11" ht="15.75" customHeight="1">
      <c r="A39" s="520"/>
      <c r="B39" s="142" t="s">
        <v>396</v>
      </c>
      <c r="C39" s="168">
        <v>23</v>
      </c>
      <c r="D39" s="168">
        <v>15</v>
      </c>
      <c r="E39" s="168">
        <v>38</v>
      </c>
      <c r="F39" s="168">
        <v>0</v>
      </c>
      <c r="G39" s="168">
        <v>0</v>
      </c>
      <c r="H39" s="168">
        <v>0</v>
      </c>
      <c r="I39" s="168">
        <v>71</v>
      </c>
      <c r="J39" s="168">
        <v>72</v>
      </c>
      <c r="K39" s="168">
        <v>143</v>
      </c>
    </row>
    <row r="40" spans="1:11" ht="15.75" customHeight="1">
      <c r="A40" s="520"/>
      <c r="B40" s="142" t="s">
        <v>397</v>
      </c>
      <c r="C40" s="168">
        <v>3</v>
      </c>
      <c r="D40" s="168">
        <v>4</v>
      </c>
      <c r="E40" s="168">
        <v>7</v>
      </c>
      <c r="F40" s="168">
        <v>0</v>
      </c>
      <c r="G40" s="168">
        <v>0</v>
      </c>
      <c r="H40" s="168">
        <v>0</v>
      </c>
      <c r="I40" s="168">
        <v>37</v>
      </c>
      <c r="J40" s="168">
        <v>63</v>
      </c>
      <c r="K40" s="168">
        <v>100</v>
      </c>
    </row>
    <row r="41" spans="1:11" ht="15.75" customHeight="1">
      <c r="A41" s="521"/>
      <c r="B41" s="142" t="s">
        <v>398</v>
      </c>
      <c r="C41" s="168">
        <v>5</v>
      </c>
      <c r="D41" s="168">
        <v>3</v>
      </c>
      <c r="E41" s="168">
        <v>8</v>
      </c>
      <c r="F41" s="168">
        <v>0</v>
      </c>
      <c r="G41" s="168">
        <v>0</v>
      </c>
      <c r="H41" s="168">
        <v>0</v>
      </c>
      <c r="I41" s="168">
        <v>20</v>
      </c>
      <c r="J41" s="168">
        <v>13</v>
      </c>
      <c r="K41" s="168">
        <v>33</v>
      </c>
    </row>
    <row r="42" spans="1:11" ht="15.75" customHeight="1">
      <c r="A42" s="150" t="s">
        <v>399</v>
      </c>
      <c r="B42" s="141"/>
      <c r="C42" s="168">
        <v>390</v>
      </c>
      <c r="D42" s="168">
        <v>297</v>
      </c>
      <c r="E42" s="168">
        <v>687</v>
      </c>
      <c r="F42" s="168">
        <v>503</v>
      </c>
      <c r="G42" s="168">
        <v>592</v>
      </c>
      <c r="H42" s="168">
        <v>1095</v>
      </c>
      <c r="I42" s="168">
        <v>22401</v>
      </c>
      <c r="J42" s="168">
        <v>31053</v>
      </c>
      <c r="K42" s="168">
        <v>53454</v>
      </c>
    </row>
    <row r="43" spans="1:11" ht="15.75" customHeight="1">
      <c r="A43" s="150" t="s">
        <v>387</v>
      </c>
      <c r="B43" s="141"/>
      <c r="C43" s="168">
        <v>6</v>
      </c>
      <c r="D43" s="168">
        <v>2</v>
      </c>
      <c r="E43" s="168">
        <v>8</v>
      </c>
      <c r="F43" s="168">
        <v>24</v>
      </c>
      <c r="G43" s="168">
        <v>21</v>
      </c>
      <c r="H43" s="168">
        <v>45</v>
      </c>
      <c r="I43" s="168">
        <v>53</v>
      </c>
      <c r="J43" s="168">
        <v>99</v>
      </c>
      <c r="K43" s="168">
        <v>152</v>
      </c>
    </row>
    <row r="44" spans="1:11" ht="15.75" customHeight="1">
      <c r="A44" s="519" t="s">
        <v>373</v>
      </c>
      <c r="B44" s="142" t="s">
        <v>373</v>
      </c>
      <c r="C44" s="168">
        <v>1</v>
      </c>
      <c r="D44" s="168">
        <v>90</v>
      </c>
      <c r="E44" s="168">
        <v>91</v>
      </c>
      <c r="F44" s="168">
        <v>0</v>
      </c>
      <c r="G44" s="168">
        <v>27</v>
      </c>
      <c r="H44" s="168">
        <v>27</v>
      </c>
      <c r="I44" s="168">
        <v>258</v>
      </c>
      <c r="J44" s="168">
        <v>2315</v>
      </c>
      <c r="K44" s="168">
        <v>2573</v>
      </c>
    </row>
    <row r="45" spans="1:11" ht="15.75" customHeight="1">
      <c r="A45" s="521"/>
      <c r="B45" s="142" t="s">
        <v>400</v>
      </c>
      <c r="C45" s="168">
        <v>0</v>
      </c>
      <c r="D45" s="168">
        <v>7</v>
      </c>
      <c r="E45" s="168">
        <v>7</v>
      </c>
      <c r="F45" s="168">
        <v>0</v>
      </c>
      <c r="G45" s="168">
        <v>19</v>
      </c>
      <c r="H45" s="168">
        <v>19</v>
      </c>
      <c r="I45" s="168">
        <v>43</v>
      </c>
      <c r="J45" s="168">
        <v>461</v>
      </c>
      <c r="K45" s="168">
        <v>504</v>
      </c>
    </row>
    <row r="46" spans="1:11" ht="15.75" customHeight="1">
      <c r="A46" s="150" t="s">
        <v>401</v>
      </c>
      <c r="B46" s="141"/>
      <c r="C46" s="168">
        <v>1</v>
      </c>
      <c r="D46" s="168">
        <v>97</v>
      </c>
      <c r="E46" s="168">
        <v>98</v>
      </c>
      <c r="F46" s="168">
        <v>0</v>
      </c>
      <c r="G46" s="168">
        <v>46</v>
      </c>
      <c r="H46" s="168">
        <v>46</v>
      </c>
      <c r="I46" s="168">
        <v>301</v>
      </c>
      <c r="J46" s="168">
        <v>2776</v>
      </c>
      <c r="K46" s="168">
        <v>3077</v>
      </c>
    </row>
    <row r="47" spans="1:11" ht="15.75" customHeight="1">
      <c r="A47" s="519" t="s">
        <v>402</v>
      </c>
      <c r="B47" s="142" t="s">
        <v>403</v>
      </c>
      <c r="C47" s="168">
        <v>296</v>
      </c>
      <c r="D47" s="168">
        <v>305</v>
      </c>
      <c r="E47" s="168">
        <v>601</v>
      </c>
      <c r="F47" s="168">
        <v>220</v>
      </c>
      <c r="G47" s="168">
        <v>410</v>
      </c>
      <c r="H47" s="168">
        <v>630</v>
      </c>
      <c r="I47" s="168">
        <v>14120</v>
      </c>
      <c r="J47" s="168">
        <v>19188</v>
      </c>
      <c r="K47" s="168">
        <v>33308</v>
      </c>
    </row>
    <row r="48" spans="1:11" ht="15.75" customHeight="1">
      <c r="A48" s="520"/>
      <c r="B48" s="142" t="s">
        <v>404</v>
      </c>
      <c r="C48" s="168">
        <v>114</v>
      </c>
      <c r="D48" s="168">
        <v>66</v>
      </c>
      <c r="E48" s="168">
        <v>180</v>
      </c>
      <c r="F48" s="168">
        <v>69</v>
      </c>
      <c r="G48" s="168">
        <v>72</v>
      </c>
      <c r="H48" s="168">
        <v>141</v>
      </c>
      <c r="I48" s="168">
        <v>5483</v>
      </c>
      <c r="J48" s="168">
        <v>9354</v>
      </c>
      <c r="K48" s="168">
        <v>14837</v>
      </c>
    </row>
    <row r="49" spans="1:11" ht="15.75" customHeight="1">
      <c r="A49" s="520"/>
      <c r="B49" s="142" t="s">
        <v>406</v>
      </c>
      <c r="C49" s="168">
        <v>36</v>
      </c>
      <c r="D49" s="168">
        <v>22</v>
      </c>
      <c r="E49" s="168">
        <v>58</v>
      </c>
      <c r="F49" s="168">
        <v>20</v>
      </c>
      <c r="G49" s="168">
        <v>18</v>
      </c>
      <c r="H49" s="168">
        <v>38</v>
      </c>
      <c r="I49" s="168">
        <v>4489</v>
      </c>
      <c r="J49" s="168">
        <v>8882</v>
      </c>
      <c r="K49" s="168">
        <v>13371</v>
      </c>
    </row>
    <row r="50" spans="1:11" ht="15.75" customHeight="1">
      <c r="A50" s="520"/>
      <c r="B50" s="142" t="s">
        <v>409</v>
      </c>
      <c r="C50" s="168">
        <v>130</v>
      </c>
      <c r="D50" s="168">
        <v>33</v>
      </c>
      <c r="E50" s="168">
        <v>163</v>
      </c>
      <c r="F50" s="168">
        <v>79</v>
      </c>
      <c r="G50" s="168">
        <v>55</v>
      </c>
      <c r="H50" s="168">
        <v>134</v>
      </c>
      <c r="I50" s="168">
        <v>5741</v>
      </c>
      <c r="J50" s="168">
        <v>4280</v>
      </c>
      <c r="K50" s="168">
        <v>10021</v>
      </c>
    </row>
    <row r="51" spans="1:11" ht="15.75" customHeight="1">
      <c r="A51" s="520"/>
      <c r="B51" s="142" t="s">
        <v>407</v>
      </c>
      <c r="C51" s="168">
        <v>44</v>
      </c>
      <c r="D51" s="168">
        <v>22</v>
      </c>
      <c r="E51" s="168">
        <v>66</v>
      </c>
      <c r="F51" s="168">
        <v>52</v>
      </c>
      <c r="G51" s="168">
        <v>13</v>
      </c>
      <c r="H51" s="168">
        <v>65</v>
      </c>
      <c r="I51" s="168">
        <v>4081</v>
      </c>
      <c r="J51" s="168">
        <v>5114</v>
      </c>
      <c r="K51" s="168">
        <v>9195</v>
      </c>
    </row>
    <row r="52" spans="1:11" ht="15.75" customHeight="1">
      <c r="A52" s="520"/>
      <c r="B52" s="142" t="s">
        <v>408</v>
      </c>
      <c r="C52" s="168">
        <v>70</v>
      </c>
      <c r="D52" s="168">
        <v>34</v>
      </c>
      <c r="E52" s="168">
        <v>104</v>
      </c>
      <c r="F52" s="168">
        <v>29</v>
      </c>
      <c r="G52" s="168">
        <v>7</v>
      </c>
      <c r="H52" s="168">
        <v>36</v>
      </c>
      <c r="I52" s="168">
        <v>3733</v>
      </c>
      <c r="J52" s="168">
        <v>3501</v>
      </c>
      <c r="K52" s="168">
        <v>7234</v>
      </c>
    </row>
    <row r="53" spans="1:11" ht="15.75" customHeight="1">
      <c r="A53" s="520"/>
      <c r="B53" s="142" t="s">
        <v>63</v>
      </c>
      <c r="C53" s="168">
        <v>160</v>
      </c>
      <c r="D53" s="168">
        <v>108</v>
      </c>
      <c r="E53" s="168">
        <v>268</v>
      </c>
      <c r="F53" s="168">
        <v>140</v>
      </c>
      <c r="G53" s="168">
        <v>94</v>
      </c>
      <c r="H53" s="168">
        <v>234</v>
      </c>
      <c r="I53" s="168">
        <v>3362</v>
      </c>
      <c r="J53" s="168">
        <v>5091</v>
      </c>
      <c r="K53" s="168">
        <v>8453</v>
      </c>
    </row>
    <row r="54" spans="1:11" ht="15.75" customHeight="1">
      <c r="A54" s="520"/>
      <c r="B54" s="142" t="s">
        <v>405</v>
      </c>
      <c r="C54" s="168">
        <v>95</v>
      </c>
      <c r="D54" s="168">
        <v>124</v>
      </c>
      <c r="E54" s="168">
        <v>219</v>
      </c>
      <c r="F54" s="168">
        <v>305</v>
      </c>
      <c r="G54" s="168">
        <v>510</v>
      </c>
      <c r="H54" s="168">
        <v>815</v>
      </c>
      <c r="I54" s="168">
        <v>1740</v>
      </c>
      <c r="J54" s="168">
        <v>3551</v>
      </c>
      <c r="K54" s="168">
        <v>5291</v>
      </c>
    </row>
    <row r="55" spans="1:11" ht="15.75" customHeight="1">
      <c r="A55" s="520"/>
      <c r="B55" s="142" t="s">
        <v>410</v>
      </c>
      <c r="C55" s="168">
        <v>17</v>
      </c>
      <c r="D55" s="168">
        <v>7</v>
      </c>
      <c r="E55" s="168">
        <v>24</v>
      </c>
      <c r="F55" s="168">
        <v>40</v>
      </c>
      <c r="G55" s="168">
        <v>86</v>
      </c>
      <c r="H55" s="168">
        <v>126</v>
      </c>
      <c r="I55" s="168">
        <v>1815</v>
      </c>
      <c r="J55" s="168">
        <v>2648</v>
      </c>
      <c r="K55" s="168">
        <v>4463</v>
      </c>
    </row>
    <row r="56" spans="1:11" ht="15.75" customHeight="1">
      <c r="A56" s="520"/>
      <c r="B56" s="142" t="s">
        <v>411</v>
      </c>
      <c r="C56" s="168">
        <v>12</v>
      </c>
      <c r="D56" s="168">
        <v>8</v>
      </c>
      <c r="E56" s="168">
        <v>20</v>
      </c>
      <c r="F56" s="168">
        <v>3</v>
      </c>
      <c r="G56" s="168">
        <v>18</v>
      </c>
      <c r="H56" s="168">
        <v>21</v>
      </c>
      <c r="I56" s="168">
        <v>196</v>
      </c>
      <c r="J56" s="168">
        <v>468</v>
      </c>
      <c r="K56" s="168">
        <v>664</v>
      </c>
    </row>
    <row r="57" spans="1:11" ht="15.75" customHeight="1">
      <c r="A57" s="521"/>
      <c r="B57" s="142" t="s">
        <v>412</v>
      </c>
      <c r="C57" s="168">
        <v>6</v>
      </c>
      <c r="D57" s="168">
        <v>11</v>
      </c>
      <c r="E57" s="168">
        <v>17</v>
      </c>
      <c r="F57" s="168">
        <v>29</v>
      </c>
      <c r="G57" s="168">
        <v>41</v>
      </c>
      <c r="H57" s="168">
        <v>70</v>
      </c>
      <c r="I57" s="168">
        <v>194</v>
      </c>
      <c r="J57" s="168">
        <v>222</v>
      </c>
      <c r="K57" s="168">
        <v>416</v>
      </c>
    </row>
    <row r="58" spans="1:11" ht="15.75" customHeight="1">
      <c r="A58" s="150" t="s">
        <v>413</v>
      </c>
      <c r="B58" s="141"/>
      <c r="C58" s="168">
        <v>980</v>
      </c>
      <c r="D58" s="168">
        <v>740</v>
      </c>
      <c r="E58" s="168">
        <v>1720</v>
      </c>
      <c r="F58" s="168">
        <v>986</v>
      </c>
      <c r="G58" s="168">
        <v>1324</v>
      </c>
      <c r="H58" s="168">
        <v>2310</v>
      </c>
      <c r="I58" s="168">
        <v>44954</v>
      </c>
      <c r="J58" s="168">
        <v>62299</v>
      </c>
      <c r="K58" s="168">
        <v>107253</v>
      </c>
    </row>
    <row r="59" spans="1:11" ht="15.75" customHeight="1">
      <c r="A59" s="150" t="s">
        <v>355</v>
      </c>
      <c r="B59" s="141"/>
      <c r="C59" s="168">
        <v>160</v>
      </c>
      <c r="D59" s="168">
        <v>131</v>
      </c>
      <c r="E59" s="168">
        <v>291</v>
      </c>
      <c r="F59" s="168">
        <v>593</v>
      </c>
      <c r="G59" s="168">
        <v>725</v>
      </c>
      <c r="H59" s="168">
        <v>1318</v>
      </c>
      <c r="I59" s="168">
        <v>49979</v>
      </c>
      <c r="J59" s="168">
        <v>44418</v>
      </c>
      <c r="K59" s="168">
        <v>94397</v>
      </c>
    </row>
    <row r="60" spans="1:11" ht="15.75" customHeight="1">
      <c r="A60" s="150" t="s">
        <v>56</v>
      </c>
      <c r="B60" s="141"/>
      <c r="C60" s="168">
        <v>60</v>
      </c>
      <c r="D60" s="168">
        <v>32</v>
      </c>
      <c r="E60" s="168">
        <v>92</v>
      </c>
      <c r="F60" s="168">
        <v>44</v>
      </c>
      <c r="G60" s="168">
        <v>14</v>
      </c>
      <c r="H60" s="168">
        <v>58</v>
      </c>
      <c r="I60" s="168">
        <v>3121</v>
      </c>
      <c r="J60" s="168">
        <v>2405</v>
      </c>
      <c r="K60" s="168">
        <v>5526</v>
      </c>
    </row>
    <row r="61" spans="1:11" ht="15.75" customHeight="1">
      <c r="A61" s="150" t="s">
        <v>58</v>
      </c>
      <c r="B61" s="141"/>
      <c r="C61" s="168">
        <v>143</v>
      </c>
      <c r="D61" s="168">
        <v>88</v>
      </c>
      <c r="E61" s="168">
        <v>231</v>
      </c>
      <c r="F61" s="168">
        <v>0</v>
      </c>
      <c r="G61" s="168">
        <v>3</v>
      </c>
      <c r="H61" s="168">
        <v>3</v>
      </c>
      <c r="I61" s="168">
        <v>3483</v>
      </c>
      <c r="J61" s="168">
        <v>2592</v>
      </c>
      <c r="K61" s="168">
        <v>6075</v>
      </c>
    </row>
    <row r="62" spans="1:11" ht="15.75" customHeight="1">
      <c r="A62" s="150" t="s">
        <v>377</v>
      </c>
      <c r="B62" s="141"/>
      <c r="C62" s="168">
        <v>117</v>
      </c>
      <c r="D62" s="168">
        <v>46</v>
      </c>
      <c r="E62" s="168">
        <v>163</v>
      </c>
      <c r="F62" s="168">
        <v>101</v>
      </c>
      <c r="G62" s="168">
        <v>96</v>
      </c>
      <c r="H62" s="168">
        <v>197</v>
      </c>
      <c r="I62" s="168">
        <v>3911</v>
      </c>
      <c r="J62" s="168">
        <v>4173</v>
      </c>
      <c r="K62" s="168">
        <v>8084</v>
      </c>
    </row>
    <row r="63" spans="1:11" ht="15.75" customHeight="1">
      <c r="A63" s="150" t="s">
        <v>414</v>
      </c>
      <c r="B63" s="141"/>
      <c r="C63" s="168">
        <v>126</v>
      </c>
      <c r="D63" s="168">
        <v>75</v>
      </c>
      <c r="E63" s="168">
        <v>201</v>
      </c>
      <c r="F63" s="168">
        <v>142</v>
      </c>
      <c r="G63" s="168">
        <v>227</v>
      </c>
      <c r="H63" s="168">
        <v>369</v>
      </c>
      <c r="I63" s="168">
        <v>26</v>
      </c>
      <c r="J63" s="168">
        <v>26</v>
      </c>
      <c r="K63" s="168">
        <v>52</v>
      </c>
    </row>
    <row r="64" spans="1:11" ht="15.75" customHeight="1">
      <c r="A64" s="150" t="s">
        <v>59</v>
      </c>
      <c r="B64" s="141"/>
      <c r="C64" s="168">
        <v>483</v>
      </c>
      <c r="D64" s="168">
        <v>234</v>
      </c>
      <c r="E64" s="168">
        <v>717</v>
      </c>
      <c r="F64" s="168">
        <v>409</v>
      </c>
      <c r="G64" s="168">
        <v>323</v>
      </c>
      <c r="H64" s="168">
        <v>732</v>
      </c>
      <c r="I64" s="168">
        <v>142074</v>
      </c>
      <c r="J64" s="168">
        <v>79708</v>
      </c>
      <c r="K64" s="168">
        <v>221782</v>
      </c>
    </row>
    <row r="65" spans="1:11" ht="15.75" customHeight="1">
      <c r="A65" s="150" t="s">
        <v>386</v>
      </c>
      <c r="B65" s="141"/>
      <c r="C65" s="168">
        <v>51</v>
      </c>
      <c r="D65" s="168">
        <v>25</v>
      </c>
      <c r="E65" s="168">
        <v>76</v>
      </c>
      <c r="F65" s="168">
        <v>7</v>
      </c>
      <c r="G65" s="168">
        <v>13</v>
      </c>
      <c r="H65" s="168">
        <v>20</v>
      </c>
      <c r="I65" s="168">
        <v>148</v>
      </c>
      <c r="J65" s="168">
        <v>155</v>
      </c>
      <c r="K65" s="168">
        <v>303</v>
      </c>
    </row>
    <row r="66" spans="1:11" ht="15.75" customHeight="1">
      <c r="A66" s="519" t="s">
        <v>356</v>
      </c>
      <c r="B66" s="142" t="s">
        <v>357</v>
      </c>
      <c r="C66" s="168">
        <v>240</v>
      </c>
      <c r="D66" s="168">
        <v>84</v>
      </c>
      <c r="E66" s="168">
        <v>324</v>
      </c>
      <c r="F66" s="168">
        <v>0</v>
      </c>
      <c r="G66" s="168">
        <v>0</v>
      </c>
      <c r="H66" s="168">
        <v>0</v>
      </c>
      <c r="I66" s="168">
        <v>9852</v>
      </c>
      <c r="J66" s="168">
        <v>7298</v>
      </c>
      <c r="K66" s="168">
        <v>17150</v>
      </c>
    </row>
    <row r="67" spans="1:11" ht="15.75" customHeight="1">
      <c r="A67" s="520"/>
      <c r="B67" s="142" t="s">
        <v>431</v>
      </c>
      <c r="C67" s="168">
        <v>216</v>
      </c>
      <c r="D67" s="168">
        <v>176</v>
      </c>
      <c r="E67" s="168">
        <v>392</v>
      </c>
      <c r="F67" s="168">
        <v>109</v>
      </c>
      <c r="G67" s="168">
        <v>232</v>
      </c>
      <c r="H67" s="168">
        <v>341</v>
      </c>
      <c r="I67" s="168">
        <v>3362</v>
      </c>
      <c r="J67" s="168">
        <v>5910</v>
      </c>
      <c r="K67" s="168">
        <v>9272</v>
      </c>
    </row>
    <row r="68" spans="1:11" ht="15.75" customHeight="1">
      <c r="A68" s="520"/>
      <c r="B68" s="142" t="s">
        <v>422</v>
      </c>
      <c r="C68" s="168">
        <v>74</v>
      </c>
      <c r="D68" s="168">
        <v>81</v>
      </c>
      <c r="E68" s="168">
        <v>155</v>
      </c>
      <c r="F68" s="168">
        <v>53</v>
      </c>
      <c r="G68" s="168">
        <v>256</v>
      </c>
      <c r="H68" s="168">
        <v>309</v>
      </c>
      <c r="I68" s="168">
        <v>1952</v>
      </c>
      <c r="J68" s="168">
        <v>4339</v>
      </c>
      <c r="K68" s="168">
        <v>6291</v>
      </c>
    </row>
    <row r="69" spans="1:11" ht="15.75" customHeight="1">
      <c r="A69" s="520"/>
      <c r="B69" s="142" t="s">
        <v>135</v>
      </c>
      <c r="C69" s="168">
        <v>7</v>
      </c>
      <c r="D69" s="168">
        <v>24</v>
      </c>
      <c r="E69" s="168">
        <v>31</v>
      </c>
      <c r="F69" s="168">
        <v>0</v>
      </c>
      <c r="G69" s="168">
        <v>5</v>
      </c>
      <c r="H69" s="168">
        <v>5</v>
      </c>
      <c r="I69" s="168">
        <v>1127</v>
      </c>
      <c r="J69" s="168">
        <v>5101</v>
      </c>
      <c r="K69" s="168">
        <v>6228</v>
      </c>
    </row>
    <row r="70" spans="1:11" ht="15.75" customHeight="1">
      <c r="A70" s="520"/>
      <c r="B70" s="142" t="s">
        <v>426</v>
      </c>
      <c r="C70" s="168">
        <v>130</v>
      </c>
      <c r="D70" s="168">
        <v>81</v>
      </c>
      <c r="E70" s="168">
        <v>211</v>
      </c>
      <c r="F70" s="168">
        <v>41</v>
      </c>
      <c r="G70" s="168">
        <v>168</v>
      </c>
      <c r="H70" s="168">
        <v>209</v>
      </c>
      <c r="I70" s="168">
        <v>1459</v>
      </c>
      <c r="J70" s="168">
        <v>2314</v>
      </c>
      <c r="K70" s="168">
        <v>3773</v>
      </c>
    </row>
    <row r="71" spans="1:11" ht="15.75" customHeight="1">
      <c r="A71" s="520"/>
      <c r="B71" s="142" t="s">
        <v>359</v>
      </c>
      <c r="C71" s="168">
        <v>2</v>
      </c>
      <c r="D71" s="168">
        <v>1</v>
      </c>
      <c r="E71" s="168">
        <v>3</v>
      </c>
      <c r="F71" s="168">
        <v>0</v>
      </c>
      <c r="G71" s="168">
        <v>0</v>
      </c>
      <c r="H71" s="168">
        <v>0</v>
      </c>
      <c r="I71" s="168">
        <v>1475</v>
      </c>
      <c r="J71" s="168">
        <v>1367</v>
      </c>
      <c r="K71" s="168">
        <v>2842</v>
      </c>
    </row>
    <row r="72" spans="1:11" ht="15.75" customHeight="1">
      <c r="A72" s="520"/>
      <c r="B72" s="142" t="s">
        <v>362</v>
      </c>
      <c r="C72" s="168">
        <v>4</v>
      </c>
      <c r="D72" s="168">
        <v>7</v>
      </c>
      <c r="E72" s="168">
        <v>11</v>
      </c>
      <c r="F72" s="168">
        <v>0</v>
      </c>
      <c r="G72" s="168">
        <v>0</v>
      </c>
      <c r="H72" s="168">
        <v>0</v>
      </c>
      <c r="I72" s="168">
        <v>663</v>
      </c>
      <c r="J72" s="168">
        <v>1096</v>
      </c>
      <c r="K72" s="168">
        <v>1759</v>
      </c>
    </row>
    <row r="73" spans="1:11" ht="15.75" customHeight="1">
      <c r="A73" s="520"/>
      <c r="B73" s="142" t="s">
        <v>358</v>
      </c>
      <c r="C73" s="168">
        <v>9</v>
      </c>
      <c r="D73" s="168">
        <v>8</v>
      </c>
      <c r="E73" s="168">
        <v>17</v>
      </c>
      <c r="F73" s="168">
        <v>0</v>
      </c>
      <c r="G73" s="168">
        <v>0</v>
      </c>
      <c r="H73" s="168">
        <v>0</v>
      </c>
      <c r="I73" s="168">
        <v>1268</v>
      </c>
      <c r="J73" s="168">
        <v>677</v>
      </c>
      <c r="K73" s="168">
        <v>1945</v>
      </c>
    </row>
    <row r="74" spans="1:11" ht="15.75" customHeight="1">
      <c r="A74" s="520"/>
      <c r="B74" s="142" t="s">
        <v>415</v>
      </c>
      <c r="C74" s="168">
        <v>70</v>
      </c>
      <c r="D74" s="168">
        <v>41</v>
      </c>
      <c r="E74" s="168">
        <v>111</v>
      </c>
      <c r="F74" s="168">
        <v>7</v>
      </c>
      <c r="G74" s="168">
        <v>25</v>
      </c>
      <c r="H74" s="168">
        <v>32</v>
      </c>
      <c r="I74" s="168">
        <v>972</v>
      </c>
      <c r="J74" s="168">
        <v>368</v>
      </c>
      <c r="K74" s="168">
        <v>1340</v>
      </c>
    </row>
    <row r="75" spans="1:11" ht="15.75" customHeight="1">
      <c r="A75" s="520"/>
      <c r="B75" s="142" t="s">
        <v>360</v>
      </c>
      <c r="C75" s="168">
        <v>36</v>
      </c>
      <c r="D75" s="168">
        <v>16</v>
      </c>
      <c r="E75" s="168">
        <v>52</v>
      </c>
      <c r="F75" s="168">
        <v>0</v>
      </c>
      <c r="G75" s="168">
        <v>0</v>
      </c>
      <c r="H75" s="168">
        <v>0</v>
      </c>
      <c r="I75" s="168">
        <v>443</v>
      </c>
      <c r="J75" s="168">
        <v>330</v>
      </c>
      <c r="K75" s="168">
        <v>773</v>
      </c>
    </row>
    <row r="76" spans="1:11" ht="15.75" customHeight="1">
      <c r="A76" s="520"/>
      <c r="B76" s="142" t="s">
        <v>365</v>
      </c>
      <c r="C76" s="168">
        <v>0</v>
      </c>
      <c r="D76" s="168">
        <v>0</v>
      </c>
      <c r="E76" s="168">
        <v>0</v>
      </c>
      <c r="F76" s="168">
        <v>0</v>
      </c>
      <c r="G76" s="168">
        <v>0</v>
      </c>
      <c r="H76" s="168">
        <v>0</v>
      </c>
      <c r="I76" s="168">
        <v>706</v>
      </c>
      <c r="J76" s="168">
        <v>160</v>
      </c>
      <c r="K76" s="168">
        <v>866</v>
      </c>
    </row>
    <row r="77" spans="1:11" ht="15.75" customHeight="1">
      <c r="A77" s="520"/>
      <c r="B77" s="142" t="s">
        <v>361</v>
      </c>
      <c r="C77" s="168">
        <v>0</v>
      </c>
      <c r="D77" s="168">
        <v>0</v>
      </c>
      <c r="E77" s="168">
        <v>0</v>
      </c>
      <c r="F77" s="168">
        <v>0</v>
      </c>
      <c r="G77" s="168">
        <v>0</v>
      </c>
      <c r="H77" s="168">
        <v>0</v>
      </c>
      <c r="I77" s="168">
        <v>253</v>
      </c>
      <c r="J77" s="168">
        <v>244</v>
      </c>
      <c r="K77" s="168">
        <v>497</v>
      </c>
    </row>
    <row r="78" spans="1:11" ht="15.75" customHeight="1">
      <c r="A78" s="520"/>
      <c r="B78" s="142" t="s">
        <v>367</v>
      </c>
      <c r="C78" s="168">
        <v>0</v>
      </c>
      <c r="D78" s="168">
        <v>1</v>
      </c>
      <c r="E78" s="168">
        <v>1</v>
      </c>
      <c r="F78" s="168">
        <v>0</v>
      </c>
      <c r="G78" s="168">
        <v>0</v>
      </c>
      <c r="H78" s="168">
        <v>0</v>
      </c>
      <c r="I78" s="168">
        <v>180</v>
      </c>
      <c r="J78" s="168">
        <v>84</v>
      </c>
      <c r="K78" s="168">
        <v>264</v>
      </c>
    </row>
    <row r="79" spans="1:11" ht="15.75" customHeight="1">
      <c r="A79" s="520"/>
      <c r="B79" s="142" t="s">
        <v>416</v>
      </c>
      <c r="C79" s="168">
        <v>1</v>
      </c>
      <c r="D79" s="168">
        <v>1</v>
      </c>
      <c r="E79" s="168">
        <v>2</v>
      </c>
      <c r="F79" s="168">
        <v>0</v>
      </c>
      <c r="G79" s="168">
        <v>0</v>
      </c>
      <c r="H79" s="168">
        <v>0</v>
      </c>
      <c r="I79" s="168">
        <v>122</v>
      </c>
      <c r="J79" s="168">
        <v>250</v>
      </c>
      <c r="K79" s="168">
        <v>372</v>
      </c>
    </row>
    <row r="80" spans="1:11" ht="15.75" customHeight="1">
      <c r="A80" s="520"/>
      <c r="B80" s="142" t="s">
        <v>417</v>
      </c>
      <c r="C80" s="168">
        <v>10</v>
      </c>
      <c r="D80" s="168">
        <v>3</v>
      </c>
      <c r="E80" s="168">
        <v>13</v>
      </c>
      <c r="F80" s="168">
        <v>0</v>
      </c>
      <c r="G80" s="168">
        <v>0</v>
      </c>
      <c r="H80" s="168">
        <v>0</v>
      </c>
      <c r="I80" s="168">
        <v>239</v>
      </c>
      <c r="J80" s="168">
        <v>120</v>
      </c>
      <c r="K80" s="168">
        <v>359</v>
      </c>
    </row>
    <row r="81" spans="1:11" ht="15.75" customHeight="1">
      <c r="A81" s="520"/>
      <c r="B81" s="142" t="s">
        <v>418</v>
      </c>
      <c r="C81" s="168">
        <v>25</v>
      </c>
      <c r="D81" s="168">
        <v>6</v>
      </c>
      <c r="E81" s="168">
        <v>31</v>
      </c>
      <c r="F81" s="168">
        <v>0</v>
      </c>
      <c r="G81" s="168">
        <v>0</v>
      </c>
      <c r="H81" s="168">
        <v>0</v>
      </c>
      <c r="I81" s="168">
        <v>215</v>
      </c>
      <c r="J81" s="168">
        <v>97</v>
      </c>
      <c r="K81" s="168">
        <v>312</v>
      </c>
    </row>
    <row r="82" spans="1:11" ht="15.75" customHeight="1">
      <c r="A82" s="520"/>
      <c r="B82" s="142" t="s">
        <v>419</v>
      </c>
      <c r="C82" s="168">
        <v>5</v>
      </c>
      <c r="D82" s="168">
        <v>2</v>
      </c>
      <c r="E82" s="168">
        <v>7</v>
      </c>
      <c r="F82" s="168">
        <v>0</v>
      </c>
      <c r="G82" s="168">
        <v>0</v>
      </c>
      <c r="H82" s="168">
        <v>0</v>
      </c>
      <c r="I82" s="168">
        <v>226</v>
      </c>
      <c r="J82" s="168">
        <v>11</v>
      </c>
      <c r="K82" s="168">
        <v>237</v>
      </c>
    </row>
    <row r="83" spans="1:11" ht="15.75" customHeight="1">
      <c r="A83" s="520"/>
      <c r="B83" s="142" t="s">
        <v>366</v>
      </c>
      <c r="C83" s="168">
        <v>0</v>
      </c>
      <c r="D83" s="168">
        <v>0</v>
      </c>
      <c r="E83" s="168">
        <v>0</v>
      </c>
      <c r="F83" s="168">
        <v>0</v>
      </c>
      <c r="G83" s="168">
        <v>0</v>
      </c>
      <c r="H83" s="168">
        <v>0</v>
      </c>
      <c r="I83" s="168">
        <v>99</v>
      </c>
      <c r="J83" s="168">
        <v>141</v>
      </c>
      <c r="K83" s="168">
        <v>240</v>
      </c>
    </row>
    <row r="84" spans="1:11" ht="15.75" customHeight="1">
      <c r="A84" s="520"/>
      <c r="B84" s="142" t="s">
        <v>420</v>
      </c>
      <c r="C84" s="168">
        <v>1</v>
      </c>
      <c r="D84" s="168">
        <v>1</v>
      </c>
      <c r="E84" s="168">
        <v>2</v>
      </c>
      <c r="F84" s="168">
        <v>0</v>
      </c>
      <c r="G84" s="168">
        <v>0</v>
      </c>
      <c r="H84" s="168">
        <v>0</v>
      </c>
      <c r="I84" s="168">
        <v>193</v>
      </c>
      <c r="J84" s="168">
        <v>123</v>
      </c>
      <c r="K84" s="168">
        <v>316</v>
      </c>
    </row>
    <row r="85" spans="1:11" ht="15.75" customHeight="1">
      <c r="A85" s="520"/>
      <c r="B85" s="142" t="s">
        <v>421</v>
      </c>
      <c r="C85" s="168">
        <v>4</v>
      </c>
      <c r="D85" s="168">
        <v>1</v>
      </c>
      <c r="E85" s="168">
        <v>5</v>
      </c>
      <c r="F85" s="168">
        <v>0</v>
      </c>
      <c r="G85" s="168">
        <v>0</v>
      </c>
      <c r="H85" s="168">
        <v>0</v>
      </c>
      <c r="I85" s="168">
        <v>106</v>
      </c>
      <c r="J85" s="168">
        <v>82</v>
      </c>
      <c r="K85" s="168">
        <v>188</v>
      </c>
    </row>
    <row r="86" spans="1:11" ht="15.75" customHeight="1">
      <c r="A86" s="520"/>
      <c r="B86" s="142" t="s">
        <v>369</v>
      </c>
      <c r="C86" s="168">
        <v>0</v>
      </c>
      <c r="D86" s="168">
        <v>0</v>
      </c>
      <c r="E86" s="168">
        <v>0</v>
      </c>
      <c r="F86" s="168">
        <v>0</v>
      </c>
      <c r="G86" s="168">
        <v>0</v>
      </c>
      <c r="H86" s="168">
        <v>0</v>
      </c>
      <c r="I86" s="168">
        <v>40</v>
      </c>
      <c r="J86" s="168">
        <v>67</v>
      </c>
      <c r="K86" s="168">
        <v>107</v>
      </c>
    </row>
    <row r="87" spans="1:11" ht="15.75" customHeight="1">
      <c r="A87" s="520"/>
      <c r="B87" s="142" t="s">
        <v>429</v>
      </c>
      <c r="C87" s="168">
        <v>2</v>
      </c>
      <c r="D87" s="168">
        <v>7</v>
      </c>
      <c r="E87" s="168">
        <v>9</v>
      </c>
      <c r="F87" s="168">
        <v>0</v>
      </c>
      <c r="G87" s="168">
        <v>0</v>
      </c>
      <c r="H87" s="168">
        <v>0</v>
      </c>
      <c r="I87" s="168">
        <v>37</v>
      </c>
      <c r="J87" s="168">
        <v>64</v>
      </c>
      <c r="K87" s="168">
        <v>101</v>
      </c>
    </row>
    <row r="88" spans="1:11" ht="15.75" customHeight="1">
      <c r="A88" s="520"/>
      <c r="B88" s="142" t="s">
        <v>368</v>
      </c>
      <c r="C88" s="168">
        <v>3</v>
      </c>
      <c r="D88" s="168">
        <v>4</v>
      </c>
      <c r="E88" s="168">
        <v>7</v>
      </c>
      <c r="F88" s="168">
        <v>0</v>
      </c>
      <c r="G88" s="168">
        <v>0</v>
      </c>
      <c r="H88" s="168">
        <v>0</v>
      </c>
      <c r="I88" s="168">
        <v>101</v>
      </c>
      <c r="J88" s="168">
        <v>61</v>
      </c>
      <c r="K88" s="168">
        <v>162</v>
      </c>
    </row>
    <row r="89" spans="1:11" ht="15.75" customHeight="1">
      <c r="A89" s="520"/>
      <c r="B89" s="142" t="s">
        <v>425</v>
      </c>
      <c r="C89" s="168">
        <v>4</v>
      </c>
      <c r="D89" s="168">
        <v>0</v>
      </c>
      <c r="E89" s="168">
        <v>4</v>
      </c>
      <c r="F89" s="168">
        <v>0</v>
      </c>
      <c r="G89" s="168">
        <v>0</v>
      </c>
      <c r="H89" s="168">
        <v>0</v>
      </c>
      <c r="I89" s="168">
        <v>62</v>
      </c>
      <c r="J89" s="168">
        <v>52</v>
      </c>
      <c r="K89" s="168">
        <v>114</v>
      </c>
    </row>
    <row r="90" spans="1:11" ht="15.75" customHeight="1">
      <c r="A90" s="520"/>
      <c r="B90" s="142" t="s">
        <v>423</v>
      </c>
      <c r="C90" s="168">
        <v>5</v>
      </c>
      <c r="D90" s="168">
        <v>0</v>
      </c>
      <c r="E90" s="168">
        <v>5</v>
      </c>
      <c r="F90" s="168">
        <v>0</v>
      </c>
      <c r="G90" s="168">
        <v>0</v>
      </c>
      <c r="H90" s="168">
        <v>0</v>
      </c>
      <c r="I90" s="168">
        <v>97</v>
      </c>
      <c r="J90" s="168">
        <v>31</v>
      </c>
      <c r="K90" s="168">
        <v>128</v>
      </c>
    </row>
    <row r="91" spans="1:11" ht="15.75" customHeight="1">
      <c r="A91" s="520"/>
      <c r="B91" s="142" t="s">
        <v>424</v>
      </c>
      <c r="C91" s="168">
        <v>0</v>
      </c>
      <c r="D91" s="168">
        <v>0</v>
      </c>
      <c r="E91" s="168">
        <v>0</v>
      </c>
      <c r="F91" s="168">
        <v>0</v>
      </c>
      <c r="G91" s="168">
        <v>0</v>
      </c>
      <c r="H91" s="168">
        <v>0</v>
      </c>
      <c r="I91" s="168">
        <v>52</v>
      </c>
      <c r="J91" s="168">
        <v>40</v>
      </c>
      <c r="K91" s="168">
        <v>92</v>
      </c>
    </row>
    <row r="92" spans="1:11" ht="15.75" customHeight="1">
      <c r="A92" s="520"/>
      <c r="B92" s="142" t="s">
        <v>427</v>
      </c>
      <c r="C92" s="168">
        <v>2</v>
      </c>
      <c r="D92" s="168">
        <v>0</v>
      </c>
      <c r="E92" s="168">
        <v>2</v>
      </c>
      <c r="F92" s="168">
        <v>0</v>
      </c>
      <c r="G92" s="168">
        <v>0</v>
      </c>
      <c r="H92" s="168">
        <v>0</v>
      </c>
      <c r="I92" s="168">
        <v>48</v>
      </c>
      <c r="J92" s="168">
        <v>21</v>
      </c>
      <c r="K92" s="168">
        <v>69</v>
      </c>
    </row>
    <row r="93" spans="1:11" ht="15.75" customHeight="1">
      <c r="A93" s="520"/>
      <c r="B93" s="142" t="s">
        <v>363</v>
      </c>
      <c r="C93" s="168">
        <v>0</v>
      </c>
      <c r="D93" s="168">
        <v>0</v>
      </c>
      <c r="E93" s="168">
        <v>0</v>
      </c>
      <c r="F93" s="168">
        <v>0</v>
      </c>
      <c r="G93" s="168">
        <v>0</v>
      </c>
      <c r="H93" s="168">
        <v>0</v>
      </c>
      <c r="I93" s="168">
        <v>18</v>
      </c>
      <c r="J93" s="168">
        <v>2</v>
      </c>
      <c r="K93" s="168">
        <v>20</v>
      </c>
    </row>
    <row r="94" spans="1:11" ht="15.75" customHeight="1">
      <c r="A94" s="520"/>
      <c r="B94" s="142" t="s">
        <v>437</v>
      </c>
      <c r="C94" s="168">
        <v>19</v>
      </c>
      <c r="D94" s="168">
        <v>0</v>
      </c>
      <c r="E94" s="168">
        <v>19</v>
      </c>
      <c r="F94" s="168">
        <v>0</v>
      </c>
      <c r="G94" s="168">
        <v>0</v>
      </c>
      <c r="H94" s="168">
        <v>0</v>
      </c>
      <c r="I94" s="168">
        <v>5</v>
      </c>
      <c r="J94" s="168">
        <v>0</v>
      </c>
      <c r="K94" s="168">
        <v>5</v>
      </c>
    </row>
    <row r="95" spans="1:11" ht="15.75" customHeight="1">
      <c r="A95" s="520"/>
      <c r="B95" s="142" t="s">
        <v>428</v>
      </c>
      <c r="C95" s="168">
        <v>45</v>
      </c>
      <c r="D95" s="168">
        <v>1</v>
      </c>
      <c r="E95" s="168">
        <v>46</v>
      </c>
      <c r="F95" s="168">
        <v>0</v>
      </c>
      <c r="G95" s="168">
        <v>0</v>
      </c>
      <c r="H95" s="168">
        <v>0</v>
      </c>
      <c r="I95" s="168">
        <v>67</v>
      </c>
      <c r="J95" s="168">
        <v>19</v>
      </c>
      <c r="K95" s="168">
        <v>86</v>
      </c>
    </row>
    <row r="96" spans="1:11" ht="15.75" customHeight="1">
      <c r="A96" s="520"/>
      <c r="B96" s="142" t="s">
        <v>433</v>
      </c>
      <c r="C96" s="168">
        <v>59</v>
      </c>
      <c r="D96" s="168">
        <v>5</v>
      </c>
      <c r="E96" s="168">
        <v>64</v>
      </c>
      <c r="F96" s="168">
        <v>0</v>
      </c>
      <c r="G96" s="168">
        <v>0</v>
      </c>
      <c r="H96" s="168">
        <v>0</v>
      </c>
      <c r="I96" s="168">
        <v>40</v>
      </c>
      <c r="J96" s="168">
        <v>1</v>
      </c>
      <c r="K96" s="168">
        <v>41</v>
      </c>
    </row>
    <row r="97" spans="1:11" ht="15.75" customHeight="1">
      <c r="A97" s="520"/>
      <c r="B97" s="142" t="s">
        <v>430</v>
      </c>
      <c r="C97" s="168">
        <v>1</v>
      </c>
      <c r="D97" s="168">
        <v>0</v>
      </c>
      <c r="E97" s="168">
        <v>1</v>
      </c>
      <c r="F97" s="168">
        <v>0</v>
      </c>
      <c r="G97" s="168">
        <v>0</v>
      </c>
      <c r="H97" s="168">
        <v>0</v>
      </c>
      <c r="I97" s="168">
        <v>39</v>
      </c>
      <c r="J97" s="168">
        <v>1</v>
      </c>
      <c r="K97" s="168">
        <v>40</v>
      </c>
    </row>
    <row r="98" spans="1:11" ht="15.75" customHeight="1">
      <c r="A98" s="520"/>
      <c r="B98" s="142" t="s">
        <v>435</v>
      </c>
      <c r="C98" s="168">
        <v>18</v>
      </c>
      <c r="D98" s="168">
        <v>0</v>
      </c>
      <c r="E98" s="168">
        <v>18</v>
      </c>
      <c r="F98" s="168">
        <v>0</v>
      </c>
      <c r="G98" s="168">
        <v>0</v>
      </c>
      <c r="H98" s="168">
        <v>0</v>
      </c>
      <c r="I98" s="168">
        <v>14</v>
      </c>
      <c r="J98" s="168">
        <v>2</v>
      </c>
      <c r="K98" s="168">
        <v>16</v>
      </c>
    </row>
    <row r="99" spans="1:11" ht="15.75" customHeight="1">
      <c r="A99" s="520"/>
      <c r="B99" s="142" t="s">
        <v>432</v>
      </c>
      <c r="C99" s="168">
        <v>0</v>
      </c>
      <c r="D99" s="168">
        <v>1</v>
      </c>
      <c r="E99" s="168">
        <v>1</v>
      </c>
      <c r="F99" s="168">
        <v>0</v>
      </c>
      <c r="G99" s="168">
        <v>0</v>
      </c>
      <c r="H99" s="168">
        <v>0</v>
      </c>
      <c r="I99" s="168">
        <v>24</v>
      </c>
      <c r="J99" s="168">
        <v>5</v>
      </c>
      <c r="K99" s="168">
        <v>29</v>
      </c>
    </row>
    <row r="100" spans="1:11" ht="15.75" customHeight="1">
      <c r="A100" s="520"/>
      <c r="B100" s="142" t="s">
        <v>434</v>
      </c>
      <c r="C100" s="168">
        <v>8</v>
      </c>
      <c r="D100" s="168">
        <v>2</v>
      </c>
      <c r="E100" s="168">
        <v>10</v>
      </c>
      <c r="F100" s="168">
        <v>0</v>
      </c>
      <c r="G100" s="168">
        <v>0</v>
      </c>
      <c r="H100" s="168">
        <v>0</v>
      </c>
      <c r="I100" s="168">
        <v>14</v>
      </c>
      <c r="J100" s="168">
        <v>0</v>
      </c>
      <c r="K100" s="168">
        <v>14</v>
      </c>
    </row>
    <row r="101" spans="1:11" ht="15.75" customHeight="1">
      <c r="A101" s="520"/>
      <c r="B101" s="142" t="s">
        <v>442</v>
      </c>
      <c r="C101" s="168">
        <v>5</v>
      </c>
      <c r="D101" s="168">
        <v>1</v>
      </c>
      <c r="E101" s="168">
        <v>6</v>
      </c>
      <c r="F101" s="168">
        <v>0</v>
      </c>
      <c r="G101" s="168">
        <v>0</v>
      </c>
      <c r="H101" s="168">
        <v>0</v>
      </c>
      <c r="I101" s="168">
        <v>4</v>
      </c>
      <c r="J101" s="168">
        <v>1</v>
      </c>
      <c r="K101" s="168">
        <v>5</v>
      </c>
    </row>
    <row r="102" spans="1:11" ht="15.75" customHeight="1">
      <c r="A102" s="520"/>
      <c r="B102" s="142" t="s">
        <v>436</v>
      </c>
      <c r="C102" s="168">
        <v>26</v>
      </c>
      <c r="D102" s="168">
        <v>4</v>
      </c>
      <c r="E102" s="168">
        <v>30</v>
      </c>
      <c r="F102" s="168">
        <v>0</v>
      </c>
      <c r="G102" s="168">
        <v>0</v>
      </c>
      <c r="H102" s="168">
        <v>0</v>
      </c>
      <c r="I102" s="168">
        <v>13</v>
      </c>
      <c r="J102" s="168">
        <v>0</v>
      </c>
      <c r="K102" s="168">
        <v>13</v>
      </c>
    </row>
    <row r="103" spans="1:11" ht="15.75" customHeight="1">
      <c r="A103" s="520"/>
      <c r="B103" s="142" t="s">
        <v>440</v>
      </c>
      <c r="C103" s="168">
        <v>17</v>
      </c>
      <c r="D103" s="168">
        <v>0</v>
      </c>
      <c r="E103" s="168">
        <v>17</v>
      </c>
      <c r="F103" s="168">
        <v>0</v>
      </c>
      <c r="G103" s="168">
        <v>0</v>
      </c>
      <c r="H103" s="168">
        <v>0</v>
      </c>
      <c r="I103" s="168">
        <v>5</v>
      </c>
      <c r="J103" s="168">
        <v>0</v>
      </c>
      <c r="K103" s="168">
        <v>5</v>
      </c>
    </row>
    <row r="104" spans="1:11" ht="15.75" customHeight="1">
      <c r="A104" s="520"/>
      <c r="B104" s="142" t="s">
        <v>438</v>
      </c>
      <c r="C104" s="168">
        <v>1</v>
      </c>
      <c r="D104" s="168">
        <v>2</v>
      </c>
      <c r="E104" s="168">
        <v>3</v>
      </c>
      <c r="F104" s="168">
        <v>0</v>
      </c>
      <c r="G104" s="168">
        <v>0</v>
      </c>
      <c r="H104" s="168">
        <v>0</v>
      </c>
      <c r="I104" s="168">
        <v>11</v>
      </c>
      <c r="J104" s="168">
        <v>1</v>
      </c>
      <c r="K104" s="168">
        <v>12</v>
      </c>
    </row>
    <row r="105" spans="1:11" ht="15.75" customHeight="1">
      <c r="A105" s="520"/>
      <c r="B105" s="142" t="s">
        <v>439</v>
      </c>
      <c r="C105" s="168">
        <v>5</v>
      </c>
      <c r="D105" s="168">
        <v>1</v>
      </c>
      <c r="E105" s="168">
        <v>6</v>
      </c>
      <c r="F105" s="168">
        <v>0</v>
      </c>
      <c r="G105" s="168">
        <v>0</v>
      </c>
      <c r="H105" s="168">
        <v>0</v>
      </c>
      <c r="I105" s="168">
        <v>1</v>
      </c>
      <c r="J105" s="168">
        <v>0</v>
      </c>
      <c r="K105" s="168">
        <v>1</v>
      </c>
    </row>
    <row r="106" spans="1:11" ht="15.75" customHeight="1">
      <c r="A106" s="520"/>
      <c r="B106" s="142" t="s">
        <v>441</v>
      </c>
      <c r="C106" s="168">
        <v>1</v>
      </c>
      <c r="D106" s="168">
        <v>3</v>
      </c>
      <c r="E106" s="168">
        <v>4</v>
      </c>
      <c r="F106" s="168">
        <v>0</v>
      </c>
      <c r="G106" s="168">
        <v>0</v>
      </c>
      <c r="H106" s="168">
        <v>0</v>
      </c>
      <c r="I106" s="168">
        <v>1</v>
      </c>
      <c r="J106" s="168">
        <v>1</v>
      </c>
      <c r="K106" s="168">
        <v>2</v>
      </c>
    </row>
    <row r="107" spans="1:11" ht="15.75" customHeight="1">
      <c r="A107" s="520"/>
      <c r="B107" s="142" t="s">
        <v>444</v>
      </c>
      <c r="C107" s="168">
        <v>4</v>
      </c>
      <c r="D107" s="168">
        <v>2</v>
      </c>
      <c r="E107" s="168">
        <v>6</v>
      </c>
      <c r="F107" s="168">
        <v>0</v>
      </c>
      <c r="G107" s="168">
        <v>0</v>
      </c>
      <c r="H107" s="168">
        <v>0</v>
      </c>
      <c r="I107" s="168">
        <v>0</v>
      </c>
      <c r="J107" s="168">
        <v>0</v>
      </c>
      <c r="K107" s="168">
        <v>0</v>
      </c>
    </row>
    <row r="108" spans="1:11" ht="15.75" customHeight="1">
      <c r="A108" s="521"/>
      <c r="B108" s="142" t="s">
        <v>443</v>
      </c>
      <c r="C108" s="168">
        <v>16</v>
      </c>
      <c r="D108" s="168">
        <v>2</v>
      </c>
      <c r="E108" s="168">
        <v>18</v>
      </c>
      <c r="F108" s="168">
        <v>0</v>
      </c>
      <c r="G108" s="168">
        <v>0</v>
      </c>
      <c r="H108" s="168">
        <v>0</v>
      </c>
      <c r="I108" s="168">
        <v>1</v>
      </c>
      <c r="J108" s="168">
        <v>0</v>
      </c>
      <c r="K108" s="168">
        <v>1</v>
      </c>
    </row>
    <row r="109" spans="1:11" ht="15.75" customHeight="1">
      <c r="A109" s="150" t="s">
        <v>371</v>
      </c>
      <c r="B109" s="141"/>
      <c r="C109" s="168">
        <v>1075</v>
      </c>
      <c r="D109" s="168">
        <v>569</v>
      </c>
      <c r="E109" s="168">
        <v>1644</v>
      </c>
      <c r="F109" s="168">
        <v>210</v>
      </c>
      <c r="G109" s="168">
        <v>686</v>
      </c>
      <c r="H109" s="168">
        <v>896</v>
      </c>
      <c r="I109" s="168">
        <v>25606</v>
      </c>
      <c r="J109" s="168">
        <v>30481</v>
      </c>
      <c r="K109" s="168">
        <v>56087</v>
      </c>
    </row>
    <row r="110" spans="1:11" ht="15.75" customHeight="1">
      <c r="A110" s="150" t="s">
        <v>61</v>
      </c>
      <c r="B110" s="141"/>
      <c r="C110" s="168">
        <v>187</v>
      </c>
      <c r="D110" s="168">
        <v>56</v>
      </c>
      <c r="E110" s="168">
        <v>243</v>
      </c>
      <c r="F110" s="168">
        <v>117</v>
      </c>
      <c r="G110" s="168">
        <v>68</v>
      </c>
      <c r="H110" s="168">
        <v>185</v>
      </c>
      <c r="I110" s="168">
        <v>7648</v>
      </c>
      <c r="J110" s="168">
        <v>6035</v>
      </c>
      <c r="K110" s="168">
        <v>13683</v>
      </c>
    </row>
    <row r="111" spans="1:11" ht="15.75" customHeight="1">
      <c r="A111" s="150" t="s">
        <v>376</v>
      </c>
      <c r="B111" s="141"/>
      <c r="C111" s="168">
        <v>148</v>
      </c>
      <c r="D111" s="168">
        <v>48</v>
      </c>
      <c r="E111" s="168">
        <v>196</v>
      </c>
      <c r="F111" s="168">
        <v>283</v>
      </c>
      <c r="G111" s="168">
        <v>88</v>
      </c>
      <c r="H111" s="168">
        <v>371</v>
      </c>
      <c r="I111" s="168">
        <v>2197</v>
      </c>
      <c r="J111" s="168">
        <v>824</v>
      </c>
      <c r="K111" s="168">
        <v>3021</v>
      </c>
    </row>
    <row r="112" spans="1:11" ht="15.75" customHeight="1">
      <c r="A112" s="150" t="s">
        <v>382</v>
      </c>
      <c r="B112" s="141"/>
      <c r="C112" s="168">
        <v>94</v>
      </c>
      <c r="D112" s="168">
        <v>18</v>
      </c>
      <c r="E112" s="168">
        <v>112</v>
      </c>
      <c r="F112" s="168">
        <v>43</v>
      </c>
      <c r="G112" s="168">
        <v>25</v>
      </c>
      <c r="H112" s="168">
        <v>68</v>
      </c>
      <c r="I112" s="168">
        <v>593</v>
      </c>
      <c r="J112" s="168">
        <v>653</v>
      </c>
      <c r="K112" s="168">
        <v>1246</v>
      </c>
    </row>
    <row r="113" spans="1:11" ht="15.75" customHeight="1">
      <c r="A113" s="519" t="s">
        <v>64</v>
      </c>
      <c r="B113" s="142" t="s">
        <v>448</v>
      </c>
      <c r="C113" s="168">
        <v>783</v>
      </c>
      <c r="D113" s="168">
        <v>362</v>
      </c>
      <c r="E113" s="168">
        <v>1145</v>
      </c>
      <c r="F113" s="168">
        <v>423</v>
      </c>
      <c r="G113" s="168">
        <v>498</v>
      </c>
      <c r="H113" s="168">
        <v>921</v>
      </c>
      <c r="I113" s="168">
        <v>18904</v>
      </c>
      <c r="J113" s="168">
        <v>16591</v>
      </c>
      <c r="K113" s="168">
        <v>35495</v>
      </c>
    </row>
    <row r="114" spans="1:11" ht="15.75" customHeight="1">
      <c r="A114" s="520"/>
      <c r="B114" s="142" t="s">
        <v>449</v>
      </c>
      <c r="C114" s="168">
        <v>419</v>
      </c>
      <c r="D114" s="168">
        <v>227</v>
      </c>
      <c r="E114" s="168">
        <v>646</v>
      </c>
      <c r="F114" s="168">
        <v>208</v>
      </c>
      <c r="G114" s="168">
        <v>313</v>
      </c>
      <c r="H114" s="168">
        <v>521</v>
      </c>
      <c r="I114" s="168">
        <v>10335</v>
      </c>
      <c r="J114" s="168">
        <v>11668</v>
      </c>
      <c r="K114" s="168">
        <v>22003</v>
      </c>
    </row>
    <row r="115" spans="1:11" ht="15.75" customHeight="1">
      <c r="A115" s="520"/>
      <c r="B115" s="142" t="s">
        <v>450</v>
      </c>
      <c r="C115" s="168">
        <v>548</v>
      </c>
      <c r="D115" s="168">
        <v>187</v>
      </c>
      <c r="E115" s="168">
        <v>735</v>
      </c>
      <c r="F115" s="168">
        <v>467</v>
      </c>
      <c r="G115" s="168">
        <v>471</v>
      </c>
      <c r="H115" s="168">
        <v>938</v>
      </c>
      <c r="I115" s="168">
        <v>8366</v>
      </c>
      <c r="J115" s="168">
        <v>8836</v>
      </c>
      <c r="K115" s="168">
        <v>17202</v>
      </c>
    </row>
    <row r="116" spans="1:11" ht="15.75" customHeight="1">
      <c r="A116" s="520"/>
      <c r="B116" s="142" t="s">
        <v>451</v>
      </c>
      <c r="C116" s="168">
        <v>298</v>
      </c>
      <c r="D116" s="168">
        <v>189</v>
      </c>
      <c r="E116" s="168">
        <v>487</v>
      </c>
      <c r="F116" s="168">
        <v>207</v>
      </c>
      <c r="G116" s="168">
        <v>207</v>
      </c>
      <c r="H116" s="168">
        <v>414</v>
      </c>
      <c r="I116" s="168">
        <v>5265</v>
      </c>
      <c r="J116" s="168">
        <v>8743</v>
      </c>
      <c r="K116" s="168">
        <v>14008</v>
      </c>
    </row>
    <row r="117" spans="1:11" ht="15.75" customHeight="1">
      <c r="A117" s="520"/>
      <c r="B117" s="142" t="s">
        <v>452</v>
      </c>
      <c r="C117" s="168">
        <v>304</v>
      </c>
      <c r="D117" s="168">
        <v>185</v>
      </c>
      <c r="E117" s="168">
        <v>489</v>
      </c>
      <c r="F117" s="168">
        <v>170</v>
      </c>
      <c r="G117" s="168">
        <v>220</v>
      </c>
      <c r="H117" s="168">
        <v>390</v>
      </c>
      <c r="I117" s="168">
        <v>3998</v>
      </c>
      <c r="J117" s="168">
        <v>7142</v>
      </c>
      <c r="K117" s="168">
        <v>11140</v>
      </c>
    </row>
    <row r="118" spans="1:11" ht="15.75" customHeight="1">
      <c r="A118" s="520"/>
      <c r="B118" s="142" t="s">
        <v>455</v>
      </c>
      <c r="C118" s="168">
        <v>133</v>
      </c>
      <c r="D118" s="168">
        <v>84</v>
      </c>
      <c r="E118" s="168">
        <v>217</v>
      </c>
      <c r="F118" s="168">
        <v>59</v>
      </c>
      <c r="G118" s="168">
        <v>73</v>
      </c>
      <c r="H118" s="168">
        <v>132</v>
      </c>
      <c r="I118" s="168">
        <v>1197</v>
      </c>
      <c r="J118" s="168">
        <v>1352</v>
      </c>
      <c r="K118" s="168">
        <v>2549</v>
      </c>
    </row>
    <row r="119" spans="1:11" ht="15.75" customHeight="1">
      <c r="A119" s="520"/>
      <c r="B119" s="142" t="s">
        <v>453</v>
      </c>
      <c r="C119" s="168">
        <v>69</v>
      </c>
      <c r="D119" s="168">
        <v>86</v>
      </c>
      <c r="E119" s="168">
        <v>155</v>
      </c>
      <c r="F119" s="168">
        <v>37</v>
      </c>
      <c r="G119" s="168">
        <v>59</v>
      </c>
      <c r="H119" s="168">
        <v>96</v>
      </c>
      <c r="I119" s="168">
        <v>1047</v>
      </c>
      <c r="J119" s="168">
        <v>1593</v>
      </c>
      <c r="K119" s="168">
        <v>2640</v>
      </c>
    </row>
    <row r="120" spans="1:11" ht="15.75" customHeight="1">
      <c r="A120" s="520"/>
      <c r="B120" s="142" t="s">
        <v>457</v>
      </c>
      <c r="C120" s="168">
        <v>85</v>
      </c>
      <c r="D120" s="168">
        <v>58</v>
      </c>
      <c r="E120" s="168">
        <v>143</v>
      </c>
      <c r="F120" s="168">
        <v>16</v>
      </c>
      <c r="G120" s="168">
        <v>29</v>
      </c>
      <c r="H120" s="168">
        <v>45</v>
      </c>
      <c r="I120" s="168">
        <v>767</v>
      </c>
      <c r="J120" s="168">
        <v>1304</v>
      </c>
      <c r="K120" s="168">
        <v>2071</v>
      </c>
    </row>
    <row r="121" spans="1:11" ht="15.75" customHeight="1">
      <c r="A121" s="520"/>
      <c r="B121" s="142" t="s">
        <v>456</v>
      </c>
      <c r="C121" s="168">
        <v>38</v>
      </c>
      <c r="D121" s="168">
        <v>18</v>
      </c>
      <c r="E121" s="168">
        <v>56</v>
      </c>
      <c r="F121" s="168">
        <v>29</v>
      </c>
      <c r="G121" s="168">
        <v>18</v>
      </c>
      <c r="H121" s="168">
        <v>47</v>
      </c>
      <c r="I121" s="168">
        <v>1315</v>
      </c>
      <c r="J121" s="168">
        <v>871</v>
      </c>
      <c r="K121" s="168">
        <v>2186</v>
      </c>
    </row>
    <row r="122" spans="1:11" ht="15.75" customHeight="1">
      <c r="A122" s="520"/>
      <c r="B122" s="142" t="s">
        <v>458</v>
      </c>
      <c r="C122" s="168">
        <v>136</v>
      </c>
      <c r="D122" s="168">
        <v>28</v>
      </c>
      <c r="E122" s="168">
        <v>164</v>
      </c>
      <c r="F122" s="168">
        <v>12</v>
      </c>
      <c r="G122" s="168">
        <v>10</v>
      </c>
      <c r="H122" s="168">
        <v>22</v>
      </c>
      <c r="I122" s="168">
        <v>1182</v>
      </c>
      <c r="J122" s="168">
        <v>780</v>
      </c>
      <c r="K122" s="168">
        <v>1962</v>
      </c>
    </row>
    <row r="123" spans="1:11" ht="15.75" customHeight="1">
      <c r="A123" s="520"/>
      <c r="B123" s="142" t="s">
        <v>459</v>
      </c>
      <c r="C123" s="168">
        <v>29</v>
      </c>
      <c r="D123" s="168">
        <v>27</v>
      </c>
      <c r="E123" s="168">
        <v>56</v>
      </c>
      <c r="F123" s="168">
        <v>16</v>
      </c>
      <c r="G123" s="168">
        <v>11</v>
      </c>
      <c r="H123" s="168">
        <v>27</v>
      </c>
      <c r="I123" s="168">
        <v>161</v>
      </c>
      <c r="J123" s="168">
        <v>247</v>
      </c>
      <c r="K123" s="168">
        <v>408</v>
      </c>
    </row>
    <row r="124" spans="1:11" ht="15.75" customHeight="1">
      <c r="A124" s="520"/>
      <c r="B124" s="142" t="s">
        <v>460</v>
      </c>
      <c r="C124" s="168">
        <v>7</v>
      </c>
      <c r="D124" s="168">
        <v>3</v>
      </c>
      <c r="E124" s="168">
        <v>10</v>
      </c>
      <c r="F124" s="168">
        <v>0</v>
      </c>
      <c r="G124" s="168">
        <v>0</v>
      </c>
      <c r="H124" s="168">
        <v>0</v>
      </c>
      <c r="I124" s="168">
        <v>142</v>
      </c>
      <c r="J124" s="168">
        <v>45</v>
      </c>
      <c r="K124" s="168">
        <v>187</v>
      </c>
    </row>
    <row r="125" spans="1:11" ht="15.75" customHeight="1">
      <c r="A125" s="520"/>
      <c r="B125" s="142" t="s">
        <v>64</v>
      </c>
      <c r="C125" s="168">
        <v>1</v>
      </c>
      <c r="D125" s="168">
        <v>1</v>
      </c>
      <c r="E125" s="168">
        <v>2</v>
      </c>
      <c r="F125" s="168">
        <v>0</v>
      </c>
      <c r="G125" s="168">
        <v>0</v>
      </c>
      <c r="H125" s="168">
        <v>0</v>
      </c>
      <c r="I125" s="168">
        <v>0</v>
      </c>
      <c r="J125" s="168">
        <v>0</v>
      </c>
      <c r="K125" s="168">
        <v>0</v>
      </c>
    </row>
    <row r="126" spans="1:11" ht="15.75" customHeight="1">
      <c r="A126" s="150" t="s">
        <v>461</v>
      </c>
      <c r="B126" s="141"/>
      <c r="C126" s="168">
        <v>2850</v>
      </c>
      <c r="D126" s="168">
        <v>1455</v>
      </c>
      <c r="E126" s="168">
        <v>4305</v>
      </c>
      <c r="F126" s="168">
        <v>1644</v>
      </c>
      <c r="G126" s="168">
        <v>1909</v>
      </c>
      <c r="H126" s="168">
        <v>3553</v>
      </c>
      <c r="I126" s="168">
        <v>52679</v>
      </c>
      <c r="J126" s="168">
        <v>59172</v>
      </c>
      <c r="K126" s="168">
        <v>111851</v>
      </c>
    </row>
    <row r="127" spans="1:11" ht="15.75" customHeight="1">
      <c r="A127" s="519" t="s">
        <v>462</v>
      </c>
      <c r="B127" s="142" t="s">
        <v>463</v>
      </c>
      <c r="C127" s="168">
        <v>380</v>
      </c>
      <c r="D127" s="168">
        <v>200</v>
      </c>
      <c r="E127" s="168">
        <v>580</v>
      </c>
      <c r="F127" s="168">
        <v>340</v>
      </c>
      <c r="G127" s="168">
        <v>226</v>
      </c>
      <c r="H127" s="168">
        <v>566</v>
      </c>
      <c r="I127" s="168">
        <v>19800</v>
      </c>
      <c r="J127" s="168">
        <v>20414</v>
      </c>
      <c r="K127" s="168">
        <v>40214</v>
      </c>
    </row>
    <row r="128" spans="1:11" ht="15.75" customHeight="1">
      <c r="A128" s="520"/>
      <c r="B128" s="142" t="s">
        <v>464</v>
      </c>
      <c r="C128" s="168">
        <v>483</v>
      </c>
      <c r="D128" s="168">
        <v>299</v>
      </c>
      <c r="E128" s="168">
        <v>782</v>
      </c>
      <c r="F128" s="168">
        <v>439</v>
      </c>
      <c r="G128" s="168">
        <v>232</v>
      </c>
      <c r="H128" s="168">
        <v>671</v>
      </c>
      <c r="I128" s="168">
        <v>14881</v>
      </c>
      <c r="J128" s="168">
        <v>20133</v>
      </c>
      <c r="K128" s="168">
        <v>35014</v>
      </c>
    </row>
    <row r="129" spans="1:11" ht="15.75" customHeight="1">
      <c r="A129" s="520"/>
      <c r="B129" s="142" t="s">
        <v>447</v>
      </c>
      <c r="C129" s="168">
        <v>397</v>
      </c>
      <c r="D129" s="168">
        <v>196</v>
      </c>
      <c r="E129" s="168">
        <v>593</v>
      </c>
      <c r="F129" s="168">
        <v>648</v>
      </c>
      <c r="G129" s="168">
        <v>818</v>
      </c>
      <c r="H129" s="168">
        <v>1466</v>
      </c>
      <c r="I129" s="168">
        <v>14501</v>
      </c>
      <c r="J129" s="168">
        <v>18443</v>
      </c>
      <c r="K129" s="168">
        <v>32944</v>
      </c>
    </row>
    <row r="130" spans="1:11" ht="15.75" customHeight="1">
      <c r="A130" s="520"/>
      <c r="B130" s="142" t="s">
        <v>466</v>
      </c>
      <c r="C130" s="168">
        <v>221</v>
      </c>
      <c r="D130" s="168">
        <v>210</v>
      </c>
      <c r="E130" s="168">
        <v>431</v>
      </c>
      <c r="F130" s="168">
        <v>113</v>
      </c>
      <c r="G130" s="168">
        <v>179</v>
      </c>
      <c r="H130" s="168">
        <v>292</v>
      </c>
      <c r="I130" s="168">
        <v>13554</v>
      </c>
      <c r="J130" s="168">
        <v>18398</v>
      </c>
      <c r="K130" s="168">
        <v>31952</v>
      </c>
    </row>
    <row r="131" spans="1:11" ht="15.75" customHeight="1">
      <c r="A131" s="520"/>
      <c r="B131" s="142" t="s">
        <v>465</v>
      </c>
      <c r="C131" s="168">
        <v>261</v>
      </c>
      <c r="D131" s="168">
        <v>147</v>
      </c>
      <c r="E131" s="168">
        <v>408</v>
      </c>
      <c r="F131" s="168">
        <v>218</v>
      </c>
      <c r="G131" s="168">
        <v>160</v>
      </c>
      <c r="H131" s="168">
        <v>378</v>
      </c>
      <c r="I131" s="168">
        <v>14710</v>
      </c>
      <c r="J131" s="168">
        <v>14121</v>
      </c>
      <c r="K131" s="168">
        <v>28831</v>
      </c>
    </row>
    <row r="132" spans="1:11" ht="15.75" customHeight="1">
      <c r="A132" s="520"/>
      <c r="B132" s="142" t="s">
        <v>467</v>
      </c>
      <c r="C132" s="168">
        <v>401</v>
      </c>
      <c r="D132" s="168">
        <v>295</v>
      </c>
      <c r="E132" s="168">
        <v>696</v>
      </c>
      <c r="F132" s="168">
        <v>318</v>
      </c>
      <c r="G132" s="168">
        <v>355</v>
      </c>
      <c r="H132" s="168">
        <v>673</v>
      </c>
      <c r="I132" s="168">
        <v>12190</v>
      </c>
      <c r="J132" s="168">
        <v>15311</v>
      </c>
      <c r="K132" s="168">
        <v>27501</v>
      </c>
    </row>
    <row r="133" spans="1:11" ht="15.75" customHeight="1">
      <c r="A133" s="520"/>
      <c r="B133" s="142" t="s">
        <v>469</v>
      </c>
      <c r="C133" s="168">
        <v>101</v>
      </c>
      <c r="D133" s="168">
        <v>43</v>
      </c>
      <c r="E133" s="168">
        <v>144</v>
      </c>
      <c r="F133" s="168">
        <v>73</v>
      </c>
      <c r="G133" s="168">
        <v>57</v>
      </c>
      <c r="H133" s="168">
        <v>130</v>
      </c>
      <c r="I133" s="168">
        <v>6757</v>
      </c>
      <c r="J133" s="168">
        <v>5640</v>
      </c>
      <c r="K133" s="168">
        <v>12397</v>
      </c>
    </row>
    <row r="134" spans="1:11" ht="15.75" customHeight="1">
      <c r="A134" s="520"/>
      <c r="B134" s="142" t="s">
        <v>468</v>
      </c>
      <c r="C134" s="168">
        <v>99</v>
      </c>
      <c r="D134" s="168">
        <v>181</v>
      </c>
      <c r="E134" s="168">
        <v>280</v>
      </c>
      <c r="F134" s="168">
        <v>77</v>
      </c>
      <c r="G134" s="168">
        <v>100</v>
      </c>
      <c r="H134" s="168">
        <v>177</v>
      </c>
      <c r="I134" s="168">
        <v>3011</v>
      </c>
      <c r="J134" s="168">
        <v>4860</v>
      </c>
      <c r="K134" s="168">
        <v>7871</v>
      </c>
    </row>
    <row r="135" spans="1:11" ht="15.75" customHeight="1">
      <c r="A135" s="520"/>
      <c r="B135" s="142" t="s">
        <v>471</v>
      </c>
      <c r="C135" s="168">
        <v>190</v>
      </c>
      <c r="D135" s="168">
        <v>174</v>
      </c>
      <c r="E135" s="168">
        <v>364</v>
      </c>
      <c r="F135" s="168">
        <v>63</v>
      </c>
      <c r="G135" s="168">
        <v>52</v>
      </c>
      <c r="H135" s="168">
        <v>115</v>
      </c>
      <c r="I135" s="168">
        <v>1023</v>
      </c>
      <c r="J135" s="168">
        <v>1459</v>
      </c>
      <c r="K135" s="168">
        <v>2482</v>
      </c>
    </row>
    <row r="136" spans="1:11" ht="15.75" customHeight="1">
      <c r="A136" s="520"/>
      <c r="B136" s="142" t="s">
        <v>470</v>
      </c>
      <c r="C136" s="168">
        <v>56</v>
      </c>
      <c r="D136" s="168">
        <v>35</v>
      </c>
      <c r="E136" s="168">
        <v>91</v>
      </c>
      <c r="F136" s="168">
        <v>84</v>
      </c>
      <c r="G136" s="168">
        <v>39</v>
      </c>
      <c r="H136" s="168">
        <v>123</v>
      </c>
      <c r="I136" s="168">
        <v>2029</v>
      </c>
      <c r="J136" s="168">
        <v>1215</v>
      </c>
      <c r="K136" s="168">
        <v>3244</v>
      </c>
    </row>
    <row r="137" spans="1:11" ht="15.75" customHeight="1">
      <c r="A137" s="520"/>
      <c r="B137" s="142" t="s">
        <v>454</v>
      </c>
      <c r="C137" s="168">
        <v>81</v>
      </c>
      <c r="D137" s="168">
        <v>49</v>
      </c>
      <c r="E137" s="168">
        <v>130</v>
      </c>
      <c r="F137" s="168">
        <v>62</v>
      </c>
      <c r="G137" s="168">
        <v>51</v>
      </c>
      <c r="H137" s="168">
        <v>113</v>
      </c>
      <c r="I137" s="168">
        <v>1378</v>
      </c>
      <c r="J137" s="168">
        <v>1315</v>
      </c>
      <c r="K137" s="168">
        <v>2693</v>
      </c>
    </row>
    <row r="138" spans="1:11" ht="15.75" customHeight="1">
      <c r="A138" s="520"/>
      <c r="B138" s="142" t="s">
        <v>472</v>
      </c>
      <c r="C138" s="168">
        <v>39</v>
      </c>
      <c r="D138" s="168">
        <v>30</v>
      </c>
      <c r="E138" s="168">
        <v>69</v>
      </c>
      <c r="F138" s="168">
        <v>27</v>
      </c>
      <c r="G138" s="168">
        <v>39</v>
      </c>
      <c r="H138" s="168">
        <v>66</v>
      </c>
      <c r="I138" s="168">
        <v>275</v>
      </c>
      <c r="J138" s="168">
        <v>411</v>
      </c>
      <c r="K138" s="168">
        <v>686</v>
      </c>
    </row>
    <row r="139" spans="1:11" ht="15.75" customHeight="1">
      <c r="A139" s="521"/>
      <c r="B139" s="142" t="s">
        <v>473</v>
      </c>
      <c r="C139" s="168">
        <v>21</v>
      </c>
      <c r="D139" s="168">
        <v>8</v>
      </c>
      <c r="E139" s="168">
        <v>29</v>
      </c>
      <c r="F139" s="168">
        <v>17</v>
      </c>
      <c r="G139" s="168">
        <v>8</v>
      </c>
      <c r="H139" s="168">
        <v>25</v>
      </c>
      <c r="I139" s="168">
        <v>30</v>
      </c>
      <c r="J139" s="168">
        <v>12</v>
      </c>
      <c r="K139" s="168">
        <v>42</v>
      </c>
    </row>
    <row r="140" spans="1:11" ht="15.75" customHeight="1">
      <c r="A140" s="150" t="s">
        <v>474</v>
      </c>
      <c r="B140" s="141"/>
      <c r="C140" s="168">
        <v>2730</v>
      </c>
      <c r="D140" s="168">
        <v>1867</v>
      </c>
      <c r="E140" s="168">
        <v>4597</v>
      </c>
      <c r="F140" s="168">
        <v>2479</v>
      </c>
      <c r="G140" s="168">
        <v>2316</v>
      </c>
      <c r="H140" s="168">
        <v>4795</v>
      </c>
      <c r="I140" s="168">
        <v>104139</v>
      </c>
      <c r="J140" s="168">
        <v>121732</v>
      </c>
      <c r="K140" s="168">
        <v>225871</v>
      </c>
    </row>
    <row r="141" spans="1:11" ht="15.75" customHeight="1">
      <c r="A141" s="150" t="s">
        <v>374</v>
      </c>
      <c r="B141" s="141"/>
      <c r="C141" s="168">
        <v>25</v>
      </c>
      <c r="D141" s="168">
        <v>29</v>
      </c>
      <c r="E141" s="168">
        <v>54</v>
      </c>
      <c r="F141" s="168">
        <v>126</v>
      </c>
      <c r="G141" s="168">
        <v>102</v>
      </c>
      <c r="H141" s="168">
        <v>228</v>
      </c>
      <c r="I141" s="168">
        <v>13409</v>
      </c>
      <c r="J141" s="168">
        <v>8217</v>
      </c>
      <c r="K141" s="168">
        <v>21626</v>
      </c>
    </row>
    <row r="142" spans="1:11" ht="15.75" customHeight="1">
      <c r="A142" s="150" t="s">
        <v>379</v>
      </c>
      <c r="B142" s="141"/>
      <c r="C142" s="168">
        <v>162</v>
      </c>
      <c r="D142" s="168">
        <v>38</v>
      </c>
      <c r="E142" s="168">
        <v>200</v>
      </c>
      <c r="F142" s="168">
        <v>2</v>
      </c>
      <c r="G142" s="168">
        <v>7</v>
      </c>
      <c r="H142" s="168">
        <v>9</v>
      </c>
      <c r="I142" s="168">
        <v>687</v>
      </c>
      <c r="J142" s="168">
        <v>306</v>
      </c>
      <c r="K142" s="168">
        <v>993</v>
      </c>
    </row>
    <row r="143" spans="1:11" ht="15.75" customHeight="1">
      <c r="A143" s="150" t="s">
        <v>383</v>
      </c>
      <c r="B143" s="141"/>
      <c r="C143" s="168">
        <v>2</v>
      </c>
      <c r="D143" s="168">
        <v>14</v>
      </c>
      <c r="E143" s="168">
        <v>16</v>
      </c>
      <c r="F143" s="168">
        <v>12</v>
      </c>
      <c r="G143" s="168">
        <v>56</v>
      </c>
      <c r="H143" s="168">
        <v>68</v>
      </c>
      <c r="I143" s="168">
        <v>643</v>
      </c>
      <c r="J143" s="168">
        <v>5428</v>
      </c>
      <c r="K143" s="168">
        <v>6071</v>
      </c>
    </row>
    <row r="144" spans="1:11" ht="15.75" customHeight="1">
      <c r="A144" s="150" t="s">
        <v>48</v>
      </c>
      <c r="B144" s="141"/>
      <c r="C144" s="168">
        <v>14855</v>
      </c>
      <c r="D144" s="168">
        <v>8775</v>
      </c>
      <c r="E144" s="168">
        <v>23630</v>
      </c>
      <c r="F144" s="168">
        <v>9731</v>
      </c>
      <c r="G144" s="168">
        <v>11520</v>
      </c>
      <c r="H144" s="168">
        <v>21251</v>
      </c>
      <c r="I144" s="168">
        <v>609228</v>
      </c>
      <c r="J144" s="168">
        <v>605029</v>
      </c>
      <c r="K144" s="168">
        <v>1214257</v>
      </c>
    </row>
  </sheetData>
  <mergeCells count="14">
    <mergeCell ref="A66:A108"/>
    <mergeCell ref="A113:A125"/>
    <mergeCell ref="A127:A139"/>
    <mergeCell ref="A5:A8"/>
    <mergeCell ref="A17:A32"/>
    <mergeCell ref="A37:A41"/>
    <mergeCell ref="A44:A45"/>
    <mergeCell ref="A47:A57"/>
    <mergeCell ref="A4:B4"/>
    <mergeCell ref="A1:K1"/>
    <mergeCell ref="A2:B3"/>
    <mergeCell ref="C2:E2"/>
    <mergeCell ref="F2:H2"/>
    <mergeCell ref="I2:K2"/>
  </mergeCells>
  <pageMargins left="0.59055118110236227" right="0.23622047244094491" top="0.47244094488188981" bottom="0.51181102362204722" header="0.31496062992125984" footer="0.19685039370078741"/>
  <pageSetup paperSize="9" scale="84" firstPageNumber="113" orientation="portrait" useFirstPageNumber="1" horizontalDpi="200" r:id="rId1"/>
  <headerFooter>
    <oddFooter>&amp;L&amp;"Arial,Italic"&amp;9AISHE 2012-13&amp;CT-&amp;P</oddFooter>
  </headerFooter>
  <rowBreaks count="1" manualBreakCount="1">
    <brk id="113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dimension ref="A1:AE42"/>
  <sheetViews>
    <sheetView view="pageBreakPreview" zoomScaleSheetLayoutView="100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V2" sqref="V2:V3"/>
    </sheetView>
  </sheetViews>
  <sheetFormatPr defaultRowHeight="14.25"/>
  <cols>
    <col min="1" max="1" width="18.7109375" style="286" customWidth="1"/>
    <col min="2" max="2" width="6.7109375" style="287" customWidth="1"/>
    <col min="3" max="4" width="8.140625" style="287" customWidth="1"/>
    <col min="5" max="5" width="6.7109375" style="287" customWidth="1"/>
    <col min="6" max="6" width="11.42578125" style="287" customWidth="1"/>
    <col min="7" max="7" width="9.140625" style="287" customWidth="1"/>
    <col min="8" max="9" width="8" style="287" customWidth="1"/>
    <col min="10" max="10" width="6.7109375" style="287" customWidth="1"/>
    <col min="11" max="11" width="12.7109375" style="15" customWidth="1"/>
    <col min="12" max="13" width="7.28515625" style="15" customWidth="1"/>
    <col min="14" max="14" width="5.5703125" style="15" customWidth="1"/>
    <col min="15" max="15" width="12.140625" style="15" customWidth="1"/>
    <col min="16" max="17" width="7.28515625" style="15" customWidth="1"/>
    <col min="18" max="18" width="5.5703125" style="15" customWidth="1"/>
    <col min="19" max="19" width="13.7109375" style="15" customWidth="1"/>
    <col min="20" max="21" width="11.140625" style="15" customWidth="1"/>
    <col min="22" max="22" width="13.7109375" style="15" customWidth="1"/>
    <col min="23" max="25" width="7.28515625" style="15" customWidth="1"/>
    <col min="26" max="26" width="14.28515625" style="15" customWidth="1"/>
    <col min="27" max="28" width="7.28515625" style="15" customWidth="1"/>
    <col min="29" max="29" width="14.28515625" style="15" customWidth="1"/>
    <col min="30" max="31" width="16.140625" style="15" customWidth="1"/>
    <col min="32" max="16384" width="9.140625" style="15"/>
  </cols>
  <sheetData>
    <row r="1" spans="1:31" s="58" customFormat="1" ht="24.75" customHeight="1">
      <c r="A1" s="57"/>
      <c r="B1" s="272" t="s">
        <v>1367</v>
      </c>
      <c r="C1" s="272"/>
      <c r="D1" s="273"/>
      <c r="E1" s="273"/>
      <c r="F1" s="273"/>
      <c r="G1" s="273"/>
      <c r="H1" s="273"/>
      <c r="I1" s="273"/>
      <c r="J1" s="273"/>
      <c r="L1" s="274" t="str">
        <f>B1</f>
        <v>Table 37. Number of different types of Institutions attached with University</v>
      </c>
      <c r="W1" s="274" t="str">
        <f>B1</f>
        <v>Table 37. Number of different types of Institutions attached with University</v>
      </c>
    </row>
    <row r="2" spans="1:31" s="276" customFormat="1" ht="46.5" customHeight="1">
      <c r="A2" s="523" t="s">
        <v>36</v>
      </c>
      <c r="B2" s="522" t="s">
        <v>667</v>
      </c>
      <c r="C2" s="522"/>
      <c r="D2" s="522"/>
      <c r="E2" s="522"/>
      <c r="F2" s="522" t="s">
        <v>1291</v>
      </c>
      <c r="G2" s="522" t="s">
        <v>670</v>
      </c>
      <c r="H2" s="522"/>
      <c r="I2" s="522"/>
      <c r="J2" s="522"/>
      <c r="K2" s="522" t="s">
        <v>1292</v>
      </c>
      <c r="L2" s="522" t="s">
        <v>672</v>
      </c>
      <c r="M2" s="522"/>
      <c r="N2" s="522"/>
      <c r="O2" s="522" t="s">
        <v>1293</v>
      </c>
      <c r="P2" s="522" t="s">
        <v>674</v>
      </c>
      <c r="Q2" s="522"/>
      <c r="R2" s="522"/>
      <c r="S2" s="522" t="s">
        <v>1294</v>
      </c>
      <c r="T2" s="522" t="s">
        <v>675</v>
      </c>
      <c r="U2" s="522"/>
      <c r="V2" s="522" t="s">
        <v>1295</v>
      </c>
      <c r="W2" s="522" t="s">
        <v>676</v>
      </c>
      <c r="X2" s="522"/>
      <c r="Y2" s="522"/>
      <c r="Z2" s="522" t="s">
        <v>1296</v>
      </c>
      <c r="AA2" s="522" t="s">
        <v>669</v>
      </c>
      <c r="AB2" s="522"/>
      <c r="AC2" s="522" t="s">
        <v>1297</v>
      </c>
      <c r="AD2" s="275" t="s">
        <v>673</v>
      </c>
      <c r="AE2" s="275" t="s">
        <v>47</v>
      </c>
    </row>
    <row r="3" spans="1:31" s="278" customFormat="1" ht="68.25" customHeight="1">
      <c r="A3" s="523"/>
      <c r="B3" s="277" t="s">
        <v>1298</v>
      </c>
      <c r="C3" s="277" t="s">
        <v>1299</v>
      </c>
      <c r="D3" s="277" t="s">
        <v>1300</v>
      </c>
      <c r="E3" s="277" t="s">
        <v>1301</v>
      </c>
      <c r="F3" s="522"/>
      <c r="G3" s="277" t="s">
        <v>1298</v>
      </c>
      <c r="H3" s="277" t="s">
        <v>1299</v>
      </c>
      <c r="I3" s="277" t="s">
        <v>1300</v>
      </c>
      <c r="J3" s="277" t="s">
        <v>1301</v>
      </c>
      <c r="K3" s="522"/>
      <c r="L3" s="277" t="s">
        <v>1299</v>
      </c>
      <c r="M3" s="277" t="s">
        <v>1300</v>
      </c>
      <c r="N3" s="277" t="s">
        <v>1301</v>
      </c>
      <c r="O3" s="522"/>
      <c r="P3" s="277" t="s">
        <v>1299</v>
      </c>
      <c r="Q3" s="277" t="s">
        <v>1300</v>
      </c>
      <c r="R3" s="277" t="s">
        <v>1301</v>
      </c>
      <c r="S3" s="522"/>
      <c r="T3" s="277" t="s">
        <v>1299</v>
      </c>
      <c r="U3" s="277" t="s">
        <v>1300</v>
      </c>
      <c r="V3" s="522"/>
      <c r="W3" s="277" t="s">
        <v>1299</v>
      </c>
      <c r="X3" s="277" t="s">
        <v>1300</v>
      </c>
      <c r="Y3" s="277" t="s">
        <v>1301</v>
      </c>
      <c r="Z3" s="522"/>
      <c r="AA3" s="277" t="s">
        <v>1300</v>
      </c>
      <c r="AB3" s="277" t="s">
        <v>1301</v>
      </c>
      <c r="AC3" s="522"/>
      <c r="AD3" s="277" t="s">
        <v>1299</v>
      </c>
      <c r="AE3" s="277" t="s">
        <v>1300</v>
      </c>
    </row>
    <row r="4" spans="1:31" s="280" customFormat="1">
      <c r="A4" s="279">
        <v>1</v>
      </c>
      <c r="B4" s="279">
        <v>2</v>
      </c>
      <c r="C4" s="279">
        <v>3</v>
      </c>
      <c r="D4" s="279">
        <v>4</v>
      </c>
      <c r="E4" s="279">
        <v>5</v>
      </c>
      <c r="F4" s="279">
        <v>6</v>
      </c>
      <c r="G4" s="279">
        <v>7</v>
      </c>
      <c r="H4" s="279">
        <v>8</v>
      </c>
      <c r="I4" s="279">
        <v>9</v>
      </c>
      <c r="J4" s="279">
        <v>10</v>
      </c>
      <c r="K4" s="279">
        <v>11</v>
      </c>
      <c r="L4" s="279">
        <v>12</v>
      </c>
      <c r="M4" s="279">
        <v>13</v>
      </c>
      <c r="N4" s="279">
        <v>14</v>
      </c>
      <c r="O4" s="279">
        <v>15</v>
      </c>
      <c r="P4" s="279">
        <v>16</v>
      </c>
      <c r="Q4" s="279">
        <v>17</v>
      </c>
      <c r="R4" s="279">
        <v>18</v>
      </c>
      <c r="S4" s="279">
        <v>19</v>
      </c>
      <c r="T4" s="279">
        <v>20</v>
      </c>
      <c r="U4" s="279">
        <v>21</v>
      </c>
      <c r="V4" s="279">
        <v>22</v>
      </c>
      <c r="W4" s="279">
        <v>23</v>
      </c>
      <c r="X4" s="279">
        <v>24</v>
      </c>
      <c r="Y4" s="279">
        <v>25</v>
      </c>
      <c r="Z4" s="279">
        <v>26</v>
      </c>
      <c r="AA4" s="279">
        <v>27</v>
      </c>
      <c r="AB4" s="279">
        <v>28</v>
      </c>
      <c r="AC4" s="279">
        <v>29</v>
      </c>
      <c r="AD4" s="279">
        <v>30</v>
      </c>
      <c r="AE4" s="279">
        <v>31</v>
      </c>
    </row>
    <row r="5" spans="1:31" ht="28.5">
      <c r="A5" s="63" t="s">
        <v>0</v>
      </c>
      <c r="B5" s="281">
        <v>6</v>
      </c>
      <c r="C5" s="281"/>
      <c r="D5" s="281">
        <v>1</v>
      </c>
      <c r="E5" s="281"/>
      <c r="F5" s="281">
        <v>7</v>
      </c>
      <c r="G5" s="281"/>
      <c r="H5" s="281"/>
      <c r="I5" s="281"/>
      <c r="J5" s="281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282"/>
      <c r="AA5" s="12"/>
      <c r="AB5" s="12"/>
      <c r="AC5" s="12"/>
      <c r="AD5" s="12"/>
      <c r="AE5" s="12"/>
    </row>
    <row r="6" spans="1:31">
      <c r="A6" s="63" t="s">
        <v>1</v>
      </c>
      <c r="B6" s="281"/>
      <c r="C6" s="281"/>
      <c r="D6" s="281"/>
      <c r="E6" s="281"/>
      <c r="F6" s="281"/>
      <c r="G6" s="281">
        <v>2483</v>
      </c>
      <c r="H6" s="281">
        <v>44</v>
      </c>
      <c r="I6" s="281">
        <v>11</v>
      </c>
      <c r="J6" s="281">
        <v>2</v>
      </c>
      <c r="K6" s="12">
        <v>2540</v>
      </c>
      <c r="L6" s="12"/>
      <c r="M6" s="12"/>
      <c r="N6" s="12"/>
      <c r="O6" s="12"/>
      <c r="P6" s="12"/>
      <c r="Q6" s="12"/>
      <c r="R6" s="12">
        <v>1</v>
      </c>
      <c r="S6" s="12">
        <v>1</v>
      </c>
      <c r="T6" s="12"/>
      <c r="U6" s="12"/>
      <c r="V6" s="12"/>
      <c r="W6" s="12">
        <v>3</v>
      </c>
      <c r="X6" s="12"/>
      <c r="Y6" s="12"/>
      <c r="Z6" s="12">
        <v>3</v>
      </c>
      <c r="AA6" s="12"/>
      <c r="AB6" s="12"/>
      <c r="AC6" s="12"/>
      <c r="AD6" s="12">
        <v>2</v>
      </c>
      <c r="AE6" s="12"/>
    </row>
    <row r="7" spans="1:31">
      <c r="A7" s="63" t="s">
        <v>2</v>
      </c>
      <c r="B7" s="281">
        <v>24</v>
      </c>
      <c r="C7" s="281">
        <v>1</v>
      </c>
      <c r="D7" s="281"/>
      <c r="E7" s="281"/>
      <c r="F7" s="281">
        <v>25</v>
      </c>
      <c r="G7" s="281">
        <v>1</v>
      </c>
      <c r="H7" s="281"/>
      <c r="I7" s="281"/>
      <c r="J7" s="281"/>
      <c r="K7" s="12">
        <v>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>
      <c r="A8" s="63" t="s">
        <v>3</v>
      </c>
      <c r="B8" s="281">
        <v>57</v>
      </c>
      <c r="C8" s="281"/>
      <c r="D8" s="281">
        <v>1</v>
      </c>
      <c r="E8" s="281">
        <v>4</v>
      </c>
      <c r="F8" s="281">
        <v>62</v>
      </c>
      <c r="G8" s="281">
        <v>466</v>
      </c>
      <c r="H8" s="281">
        <v>6</v>
      </c>
      <c r="I8" s="281">
        <v>5</v>
      </c>
      <c r="J8" s="281">
        <v>5</v>
      </c>
      <c r="K8" s="12">
        <v>482</v>
      </c>
      <c r="L8" s="12">
        <v>1</v>
      </c>
      <c r="M8" s="12"/>
      <c r="N8" s="12"/>
      <c r="O8" s="12">
        <v>1</v>
      </c>
      <c r="P8" s="12"/>
      <c r="Q8" s="12">
        <v>1</v>
      </c>
      <c r="R8" s="12">
        <v>1</v>
      </c>
      <c r="S8" s="12">
        <v>2</v>
      </c>
      <c r="T8" s="12"/>
      <c r="U8" s="12"/>
      <c r="V8" s="12"/>
      <c r="W8" s="12"/>
      <c r="X8" s="12"/>
      <c r="Y8" s="12"/>
      <c r="Z8" s="12"/>
      <c r="AA8" s="12">
        <v>1</v>
      </c>
      <c r="AB8" s="12"/>
      <c r="AC8" s="12">
        <v>1</v>
      </c>
      <c r="AD8" s="12"/>
      <c r="AE8" s="12"/>
    </row>
    <row r="9" spans="1:31">
      <c r="A9" s="63" t="s">
        <v>4</v>
      </c>
      <c r="B9" s="281"/>
      <c r="C9" s="281">
        <v>2</v>
      </c>
      <c r="D9" s="281"/>
      <c r="E9" s="281"/>
      <c r="F9" s="281">
        <v>2</v>
      </c>
      <c r="G9" s="281">
        <v>397</v>
      </c>
      <c r="H9" s="281">
        <v>276</v>
      </c>
      <c r="I9" s="281">
        <v>7</v>
      </c>
      <c r="J9" s="281">
        <v>13</v>
      </c>
      <c r="K9" s="12">
        <v>693</v>
      </c>
      <c r="L9" s="12"/>
      <c r="M9" s="12"/>
      <c r="N9" s="12"/>
      <c r="O9" s="12"/>
      <c r="P9" s="12"/>
      <c r="Q9" s="12"/>
      <c r="R9" s="12"/>
      <c r="S9" s="12"/>
      <c r="T9" s="12"/>
      <c r="U9" s="12">
        <v>1</v>
      </c>
      <c r="V9" s="12">
        <v>1</v>
      </c>
      <c r="W9" s="12"/>
      <c r="X9" s="12"/>
      <c r="Y9" s="12"/>
      <c r="Z9" s="12"/>
      <c r="AA9" s="12"/>
      <c r="AB9" s="12"/>
      <c r="AC9" s="12"/>
      <c r="AD9" s="12">
        <v>2</v>
      </c>
      <c r="AE9" s="12">
        <v>1</v>
      </c>
    </row>
    <row r="10" spans="1:31">
      <c r="A10" s="63" t="s">
        <v>5</v>
      </c>
      <c r="B10" s="281"/>
      <c r="C10" s="281"/>
      <c r="D10" s="281"/>
      <c r="E10" s="281">
        <v>1</v>
      </c>
      <c r="F10" s="281">
        <v>1</v>
      </c>
      <c r="G10" s="281">
        <v>27</v>
      </c>
      <c r="H10" s="281"/>
      <c r="I10" s="281"/>
      <c r="J10" s="281"/>
      <c r="K10" s="12">
        <v>27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>
      <c r="A11" s="63" t="s">
        <v>6</v>
      </c>
      <c r="B11" s="281"/>
      <c r="C11" s="281"/>
      <c r="D11" s="281"/>
      <c r="E11" s="281"/>
      <c r="F11" s="281"/>
      <c r="G11" s="281">
        <v>589</v>
      </c>
      <c r="H11" s="281">
        <v>13</v>
      </c>
      <c r="I11" s="281">
        <v>1</v>
      </c>
      <c r="J11" s="281">
        <v>27</v>
      </c>
      <c r="K11" s="12">
        <v>630</v>
      </c>
      <c r="L11" s="12"/>
      <c r="M11" s="12">
        <v>3</v>
      </c>
      <c r="N11" s="12"/>
      <c r="O11" s="12">
        <v>3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ht="28.5">
      <c r="A12" s="63" t="s">
        <v>7</v>
      </c>
      <c r="B12" s="281"/>
      <c r="C12" s="281"/>
      <c r="D12" s="281"/>
      <c r="E12" s="281"/>
      <c r="F12" s="281"/>
      <c r="G12" s="281">
        <v>5</v>
      </c>
      <c r="H12" s="281"/>
      <c r="I12" s="281"/>
      <c r="J12" s="281">
        <v>1</v>
      </c>
      <c r="K12" s="12">
        <v>6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>
      <c r="A13" s="63" t="s">
        <v>81</v>
      </c>
      <c r="B13" s="281"/>
      <c r="C13" s="281"/>
      <c r="D13" s="281"/>
      <c r="E13" s="281"/>
      <c r="F13" s="281"/>
      <c r="G13" s="281">
        <v>3</v>
      </c>
      <c r="H13" s="281"/>
      <c r="I13" s="281"/>
      <c r="J13" s="281"/>
      <c r="K13" s="12">
        <v>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>
      <c r="A14" s="63" t="s">
        <v>8</v>
      </c>
      <c r="B14" s="281">
        <v>76</v>
      </c>
      <c r="C14" s="281"/>
      <c r="D14" s="281">
        <v>1</v>
      </c>
      <c r="E14" s="281">
        <v>9</v>
      </c>
      <c r="F14" s="281">
        <v>86</v>
      </c>
      <c r="G14" s="281">
        <v>110</v>
      </c>
      <c r="H14" s="281">
        <v>1</v>
      </c>
      <c r="I14" s="281"/>
      <c r="J14" s="281">
        <v>19</v>
      </c>
      <c r="K14" s="12">
        <v>130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>
        <v>1</v>
      </c>
      <c r="X14" s="12"/>
      <c r="Y14" s="12"/>
      <c r="Z14" s="12">
        <v>1</v>
      </c>
      <c r="AA14" s="12">
        <v>1</v>
      </c>
      <c r="AB14" s="12"/>
      <c r="AC14" s="12">
        <v>1</v>
      </c>
      <c r="AD14" s="12"/>
      <c r="AE14" s="12">
        <v>1</v>
      </c>
    </row>
    <row r="15" spans="1:31">
      <c r="A15" s="63" t="s">
        <v>9</v>
      </c>
      <c r="B15" s="281"/>
      <c r="C15" s="281"/>
      <c r="D15" s="281"/>
      <c r="E15" s="281"/>
      <c r="F15" s="281"/>
      <c r="G15" s="281">
        <v>53</v>
      </c>
      <c r="H15" s="281"/>
      <c r="I15" s="281">
        <v>2</v>
      </c>
      <c r="J15" s="281">
        <v>11</v>
      </c>
      <c r="K15" s="12">
        <v>66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>
      <c r="A16" s="63" t="s">
        <v>10</v>
      </c>
      <c r="B16" s="281">
        <v>1</v>
      </c>
      <c r="C16" s="281"/>
      <c r="D16" s="281"/>
      <c r="E16" s="281"/>
      <c r="F16" s="281">
        <v>1</v>
      </c>
      <c r="G16" s="281">
        <v>1828</v>
      </c>
      <c r="H16" s="281">
        <v>51</v>
      </c>
      <c r="I16" s="281">
        <v>20</v>
      </c>
      <c r="J16" s="281">
        <v>46</v>
      </c>
      <c r="K16" s="12">
        <v>1945</v>
      </c>
      <c r="L16" s="12">
        <v>68</v>
      </c>
      <c r="M16" s="12">
        <v>2</v>
      </c>
      <c r="N16" s="12">
        <v>8</v>
      </c>
      <c r="O16" s="12">
        <v>78</v>
      </c>
      <c r="P16" s="12">
        <v>1</v>
      </c>
      <c r="Q16" s="12"/>
      <c r="R16" s="12"/>
      <c r="S16" s="12">
        <v>1</v>
      </c>
      <c r="T16" s="12">
        <v>6</v>
      </c>
      <c r="U16" s="12">
        <v>2</v>
      </c>
      <c r="V16" s="12">
        <v>8</v>
      </c>
      <c r="W16" s="12">
        <v>4</v>
      </c>
      <c r="X16" s="12"/>
      <c r="Y16" s="12"/>
      <c r="Z16" s="12">
        <v>4</v>
      </c>
      <c r="AA16" s="12"/>
      <c r="AB16" s="12"/>
      <c r="AC16" s="12"/>
      <c r="AD16" s="12"/>
      <c r="AE16" s="12">
        <v>1</v>
      </c>
    </row>
    <row r="17" spans="1:31">
      <c r="A17" s="63" t="s">
        <v>11</v>
      </c>
      <c r="B17" s="281"/>
      <c r="C17" s="281"/>
      <c r="D17" s="281"/>
      <c r="E17" s="281"/>
      <c r="F17" s="281"/>
      <c r="G17" s="281">
        <v>1054</v>
      </c>
      <c r="H17" s="281">
        <v>18</v>
      </c>
      <c r="I17" s="281">
        <v>2</v>
      </c>
      <c r="J17" s="281">
        <v>4</v>
      </c>
      <c r="K17" s="12">
        <v>1078</v>
      </c>
      <c r="L17" s="12"/>
      <c r="M17" s="12"/>
      <c r="N17" s="12"/>
      <c r="O17" s="12"/>
      <c r="P17" s="12"/>
      <c r="Q17" s="12"/>
      <c r="R17" s="12">
        <v>1</v>
      </c>
      <c r="S17" s="12">
        <v>1</v>
      </c>
      <c r="T17" s="12"/>
      <c r="U17" s="12"/>
      <c r="V17" s="12"/>
      <c r="W17" s="12">
        <v>11</v>
      </c>
      <c r="X17" s="12"/>
      <c r="Y17" s="12"/>
      <c r="Z17" s="12">
        <v>11</v>
      </c>
      <c r="AA17" s="12"/>
      <c r="AB17" s="12"/>
      <c r="AC17" s="12"/>
      <c r="AD17" s="12"/>
      <c r="AE17" s="12"/>
    </row>
    <row r="18" spans="1:31">
      <c r="A18" s="63" t="s">
        <v>12</v>
      </c>
      <c r="B18" s="281"/>
      <c r="C18" s="281"/>
      <c r="D18" s="281"/>
      <c r="E18" s="281"/>
      <c r="F18" s="281"/>
      <c r="G18" s="281">
        <v>284</v>
      </c>
      <c r="H18" s="281">
        <v>9</v>
      </c>
      <c r="I18" s="281">
        <v>2</v>
      </c>
      <c r="J18" s="281">
        <v>8</v>
      </c>
      <c r="K18" s="12">
        <v>303</v>
      </c>
      <c r="L18" s="12">
        <v>3</v>
      </c>
      <c r="M18" s="12"/>
      <c r="N18" s="12"/>
      <c r="O18" s="12">
        <v>3</v>
      </c>
      <c r="P18" s="12"/>
      <c r="Q18" s="12">
        <v>1</v>
      </c>
      <c r="R18" s="12">
        <v>1</v>
      </c>
      <c r="S18" s="12">
        <v>2</v>
      </c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>
        <v>1</v>
      </c>
    </row>
    <row r="19" spans="1:31" ht="28.5">
      <c r="A19" s="63" t="s">
        <v>13</v>
      </c>
      <c r="B19" s="281"/>
      <c r="C19" s="281">
        <v>1</v>
      </c>
      <c r="D19" s="281"/>
      <c r="E19" s="281"/>
      <c r="F19" s="281">
        <v>1</v>
      </c>
      <c r="G19" s="281">
        <v>319</v>
      </c>
      <c r="H19" s="281">
        <v>9</v>
      </c>
      <c r="I19" s="281">
        <v>10</v>
      </c>
      <c r="J19" s="281">
        <v>9</v>
      </c>
      <c r="K19" s="12">
        <v>347</v>
      </c>
      <c r="L19" s="12"/>
      <c r="M19" s="12"/>
      <c r="N19" s="12"/>
      <c r="O19" s="12"/>
      <c r="P19" s="12"/>
      <c r="Q19" s="12">
        <v>1</v>
      </c>
      <c r="R19" s="12"/>
      <c r="S19" s="12">
        <v>1</v>
      </c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>
      <c r="A20" s="63" t="s">
        <v>14</v>
      </c>
      <c r="B20" s="281">
        <v>1</v>
      </c>
      <c r="C20" s="281"/>
      <c r="D20" s="281"/>
      <c r="E20" s="281"/>
      <c r="F20" s="281">
        <v>1</v>
      </c>
      <c r="G20" s="281">
        <v>196</v>
      </c>
      <c r="H20" s="281">
        <v>70</v>
      </c>
      <c r="I20" s="281"/>
      <c r="J20" s="281">
        <v>8</v>
      </c>
      <c r="K20" s="12">
        <v>274</v>
      </c>
      <c r="L20" s="12"/>
      <c r="M20" s="12"/>
      <c r="N20" s="12"/>
      <c r="O20" s="12"/>
      <c r="P20" s="12"/>
      <c r="Q20" s="12"/>
      <c r="R20" s="12">
        <v>1</v>
      </c>
      <c r="S20" s="12">
        <v>1</v>
      </c>
      <c r="T20" s="12"/>
      <c r="U20" s="12">
        <v>2</v>
      </c>
      <c r="V20" s="12">
        <v>2</v>
      </c>
      <c r="W20" s="12"/>
      <c r="X20" s="12">
        <v>1</v>
      </c>
      <c r="Y20" s="12"/>
      <c r="Z20" s="12">
        <v>1</v>
      </c>
      <c r="AA20" s="12"/>
      <c r="AB20" s="12"/>
      <c r="AC20" s="12"/>
      <c r="AD20" s="12"/>
      <c r="AE20" s="12"/>
    </row>
    <row r="21" spans="1:31">
      <c r="A21" s="63" t="s">
        <v>15</v>
      </c>
      <c r="B21" s="281">
        <v>1</v>
      </c>
      <c r="C21" s="281"/>
      <c r="D21" s="281"/>
      <c r="E21" s="281">
        <v>3</v>
      </c>
      <c r="F21" s="281">
        <v>4</v>
      </c>
      <c r="G21" s="281">
        <v>3149</v>
      </c>
      <c r="H21" s="281">
        <v>55</v>
      </c>
      <c r="I21" s="281">
        <v>46</v>
      </c>
      <c r="J21" s="281">
        <v>161</v>
      </c>
      <c r="K21" s="12">
        <v>3411</v>
      </c>
      <c r="L21" s="12"/>
      <c r="M21" s="12"/>
      <c r="N21" s="12"/>
      <c r="O21" s="12"/>
      <c r="P21" s="12"/>
      <c r="Q21" s="12">
        <v>2</v>
      </c>
      <c r="R21" s="12">
        <v>2</v>
      </c>
      <c r="S21" s="12">
        <v>4</v>
      </c>
      <c r="T21" s="12"/>
      <c r="U21" s="12"/>
      <c r="V21" s="12"/>
      <c r="W21" s="12">
        <v>46</v>
      </c>
      <c r="X21" s="12">
        <v>7</v>
      </c>
      <c r="Y21" s="12"/>
      <c r="Z21" s="12">
        <v>53</v>
      </c>
      <c r="AA21" s="12">
        <v>1</v>
      </c>
      <c r="AB21" s="12"/>
      <c r="AC21" s="12">
        <v>1</v>
      </c>
      <c r="AD21" s="12"/>
      <c r="AE21" s="12">
        <v>1</v>
      </c>
    </row>
    <row r="22" spans="1:31">
      <c r="A22" s="63" t="s">
        <v>16</v>
      </c>
      <c r="B22" s="281"/>
      <c r="C22" s="281"/>
      <c r="D22" s="281">
        <v>1</v>
      </c>
      <c r="E22" s="281">
        <v>2</v>
      </c>
      <c r="F22" s="281">
        <v>3</v>
      </c>
      <c r="G22" s="281">
        <v>1020</v>
      </c>
      <c r="H22" s="281">
        <v>44</v>
      </c>
      <c r="I22" s="281">
        <v>9</v>
      </c>
      <c r="J22" s="281">
        <v>35</v>
      </c>
      <c r="K22" s="12">
        <v>1108</v>
      </c>
      <c r="L22" s="12"/>
      <c r="M22" s="12"/>
      <c r="N22" s="12"/>
      <c r="O22" s="12"/>
      <c r="P22" s="12"/>
      <c r="Q22" s="12">
        <v>2</v>
      </c>
      <c r="R22" s="12">
        <v>1</v>
      </c>
      <c r="S22" s="12">
        <v>3</v>
      </c>
      <c r="T22" s="12"/>
      <c r="U22" s="12"/>
      <c r="V22" s="12"/>
      <c r="W22" s="12"/>
      <c r="X22" s="12">
        <v>12</v>
      </c>
      <c r="Y22" s="12"/>
      <c r="Z22" s="12">
        <v>12</v>
      </c>
      <c r="AA22" s="12"/>
      <c r="AB22" s="12"/>
      <c r="AC22" s="12"/>
      <c r="AD22" s="12"/>
      <c r="AE22" s="12">
        <v>1</v>
      </c>
    </row>
    <row r="23" spans="1:31">
      <c r="A23" s="63" t="s">
        <v>82</v>
      </c>
      <c r="B23" s="281"/>
      <c r="C23" s="281"/>
      <c r="D23" s="281"/>
      <c r="E23" s="281"/>
      <c r="F23" s="281"/>
      <c r="G23" s="281"/>
      <c r="H23" s="281"/>
      <c r="I23" s="281">
        <v>3</v>
      </c>
      <c r="J23" s="281"/>
      <c r="K23" s="12">
        <v>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>
      <c r="A24" s="63" t="s">
        <v>17</v>
      </c>
      <c r="B24" s="281">
        <v>188</v>
      </c>
      <c r="C24" s="281">
        <v>1</v>
      </c>
      <c r="D24" s="281"/>
      <c r="E24" s="281">
        <v>1</v>
      </c>
      <c r="F24" s="281">
        <v>190</v>
      </c>
      <c r="G24" s="281">
        <v>2067</v>
      </c>
      <c r="H24" s="281">
        <v>24</v>
      </c>
      <c r="I24" s="281">
        <v>5</v>
      </c>
      <c r="J24" s="281">
        <v>1005</v>
      </c>
      <c r="K24" s="12">
        <v>3101</v>
      </c>
      <c r="L24" s="12"/>
      <c r="M24" s="12"/>
      <c r="N24" s="12"/>
      <c r="O24" s="12"/>
      <c r="P24" s="12">
        <v>1</v>
      </c>
      <c r="Q24" s="12">
        <v>1</v>
      </c>
      <c r="R24" s="12">
        <v>3</v>
      </c>
      <c r="S24" s="12">
        <v>5</v>
      </c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>
        <v>1</v>
      </c>
    </row>
    <row r="25" spans="1:31">
      <c r="A25" s="63" t="s">
        <v>18</v>
      </c>
      <c r="B25" s="281"/>
      <c r="C25" s="281"/>
      <c r="D25" s="281"/>
      <c r="E25" s="281">
        <v>5</v>
      </c>
      <c r="F25" s="281">
        <v>5</v>
      </c>
      <c r="G25" s="281">
        <v>4311</v>
      </c>
      <c r="H25" s="281">
        <v>58</v>
      </c>
      <c r="I25" s="281">
        <v>21</v>
      </c>
      <c r="J25" s="281">
        <v>502</v>
      </c>
      <c r="K25" s="12">
        <v>4892</v>
      </c>
      <c r="L25" s="12"/>
      <c r="M25" s="12"/>
      <c r="N25" s="12"/>
      <c r="O25" s="12"/>
      <c r="P25" s="12">
        <v>2</v>
      </c>
      <c r="Q25" s="12">
        <v>3</v>
      </c>
      <c r="R25" s="12"/>
      <c r="S25" s="12">
        <v>5</v>
      </c>
      <c r="T25" s="12"/>
      <c r="U25" s="12"/>
      <c r="V25" s="12"/>
      <c r="W25" s="12">
        <v>96</v>
      </c>
      <c r="X25" s="12">
        <v>1</v>
      </c>
      <c r="Y25" s="12"/>
      <c r="Z25" s="12">
        <v>97</v>
      </c>
      <c r="AA25" s="12"/>
      <c r="AB25" s="12"/>
      <c r="AC25" s="12"/>
      <c r="AD25" s="12"/>
      <c r="AE25" s="12">
        <v>1</v>
      </c>
    </row>
    <row r="26" spans="1:31">
      <c r="A26" s="63" t="s">
        <v>19</v>
      </c>
      <c r="B26" s="281">
        <v>77</v>
      </c>
      <c r="C26" s="281">
        <v>2</v>
      </c>
      <c r="D26" s="281">
        <v>1</v>
      </c>
      <c r="E26" s="281"/>
      <c r="F26" s="281">
        <v>80</v>
      </c>
      <c r="G26" s="281"/>
      <c r="H26" s="281"/>
      <c r="I26" s="281"/>
      <c r="J26" s="281">
        <v>1</v>
      </c>
      <c r="K26" s="12">
        <v>1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>
      <c r="A27" s="63" t="s">
        <v>20</v>
      </c>
      <c r="B27" s="281">
        <v>60</v>
      </c>
      <c r="C27" s="281">
        <v>2</v>
      </c>
      <c r="D27" s="281">
        <v>2</v>
      </c>
      <c r="E27" s="281"/>
      <c r="F27" s="281">
        <v>64</v>
      </c>
      <c r="G27" s="281"/>
      <c r="H27" s="281"/>
      <c r="I27" s="281"/>
      <c r="J27" s="281">
        <v>2</v>
      </c>
      <c r="K27" s="12">
        <v>2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>
        <v>1</v>
      </c>
    </row>
    <row r="28" spans="1:31">
      <c r="A28" s="63" t="s">
        <v>21</v>
      </c>
      <c r="B28" s="281">
        <v>27</v>
      </c>
      <c r="C28" s="281">
        <v>2</v>
      </c>
      <c r="D28" s="281"/>
      <c r="E28" s="281"/>
      <c r="F28" s="281">
        <v>29</v>
      </c>
      <c r="G28" s="281"/>
      <c r="H28" s="281"/>
      <c r="I28" s="281"/>
      <c r="J28" s="281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>
      <c r="A29" s="63" t="s">
        <v>22</v>
      </c>
      <c r="B29" s="281">
        <v>59</v>
      </c>
      <c r="C29" s="281"/>
      <c r="D29" s="281"/>
      <c r="E29" s="281"/>
      <c r="F29" s="281">
        <v>59</v>
      </c>
      <c r="G29" s="281"/>
      <c r="H29" s="281"/>
      <c r="I29" s="281"/>
      <c r="J29" s="281">
        <v>2</v>
      </c>
      <c r="K29" s="12">
        <v>2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>
      <c r="A30" s="63" t="s">
        <v>23</v>
      </c>
      <c r="B30" s="281"/>
      <c r="C30" s="281"/>
      <c r="D30" s="281"/>
      <c r="E30" s="281"/>
      <c r="F30" s="281"/>
      <c r="G30" s="281">
        <v>1075</v>
      </c>
      <c r="H30" s="281">
        <v>21</v>
      </c>
      <c r="I30" s="281">
        <v>1</v>
      </c>
      <c r="J30" s="281"/>
      <c r="K30" s="12">
        <v>1097</v>
      </c>
      <c r="L30" s="12">
        <v>1</v>
      </c>
      <c r="M30" s="12"/>
      <c r="N30" s="12"/>
      <c r="O30" s="12">
        <v>1</v>
      </c>
      <c r="P30" s="12">
        <v>2</v>
      </c>
      <c r="Q30" s="12">
        <v>1</v>
      </c>
      <c r="R30" s="12"/>
      <c r="S30" s="12">
        <v>3</v>
      </c>
      <c r="T30" s="12"/>
      <c r="U30" s="12"/>
      <c r="V30" s="12"/>
      <c r="W30" s="12">
        <v>8</v>
      </c>
      <c r="X30" s="12"/>
      <c r="Y30" s="12"/>
      <c r="Z30" s="12">
        <v>8</v>
      </c>
      <c r="AA30" s="12"/>
      <c r="AB30" s="12"/>
      <c r="AC30" s="12"/>
      <c r="AD30" s="12"/>
      <c r="AE30" s="12">
        <v>1</v>
      </c>
    </row>
    <row r="31" spans="1:31">
      <c r="A31" s="63" t="s">
        <v>24</v>
      </c>
      <c r="B31" s="281">
        <v>82</v>
      </c>
      <c r="C31" s="281">
        <v>1</v>
      </c>
      <c r="D31" s="281">
        <v>1</v>
      </c>
      <c r="E31" s="281"/>
      <c r="F31" s="281">
        <v>84</v>
      </c>
      <c r="G31" s="281">
        <v>1</v>
      </c>
      <c r="H31" s="281"/>
      <c r="I31" s="281"/>
      <c r="J31" s="281"/>
      <c r="K31" s="12">
        <v>1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>
        <v>7</v>
      </c>
      <c r="X31" s="12">
        <v>2</v>
      </c>
      <c r="Y31" s="12"/>
      <c r="Z31" s="12">
        <v>9</v>
      </c>
      <c r="AA31" s="12"/>
      <c r="AB31" s="12"/>
      <c r="AC31" s="12"/>
      <c r="AD31" s="12"/>
      <c r="AE31" s="12"/>
    </row>
    <row r="32" spans="1:31">
      <c r="A32" s="63" t="s">
        <v>25</v>
      </c>
      <c r="B32" s="281"/>
      <c r="C32" s="281"/>
      <c r="D32" s="281"/>
      <c r="E32" s="281"/>
      <c r="F32" s="281"/>
      <c r="G32" s="281">
        <v>945</v>
      </c>
      <c r="H32" s="281">
        <v>28</v>
      </c>
      <c r="I32" s="281">
        <v>20</v>
      </c>
      <c r="J32" s="281">
        <v>3</v>
      </c>
      <c r="K32" s="12">
        <v>996</v>
      </c>
      <c r="L32" s="12">
        <v>8</v>
      </c>
      <c r="M32" s="12"/>
      <c r="N32" s="12"/>
      <c r="O32" s="12">
        <v>8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>
      <c r="A33" s="63" t="s">
        <v>26</v>
      </c>
      <c r="B33" s="281"/>
      <c r="C33" s="281"/>
      <c r="D33" s="281"/>
      <c r="E33" s="281"/>
      <c r="F33" s="281"/>
      <c r="G33" s="281">
        <v>2652</v>
      </c>
      <c r="H33" s="281">
        <v>17</v>
      </c>
      <c r="I33" s="281">
        <v>1</v>
      </c>
      <c r="J33" s="281">
        <v>55</v>
      </c>
      <c r="K33" s="12">
        <v>2725</v>
      </c>
      <c r="L33" s="12">
        <v>19</v>
      </c>
      <c r="M33" s="12"/>
      <c r="N33" s="12"/>
      <c r="O33" s="12">
        <v>19</v>
      </c>
      <c r="P33" s="12"/>
      <c r="Q33" s="12">
        <v>1</v>
      </c>
      <c r="R33" s="12">
        <v>1</v>
      </c>
      <c r="S33" s="12">
        <v>2</v>
      </c>
      <c r="T33" s="12"/>
      <c r="U33" s="12">
        <v>1</v>
      </c>
      <c r="V33" s="12">
        <v>1</v>
      </c>
      <c r="W33" s="12">
        <v>1</v>
      </c>
      <c r="X33" s="12"/>
      <c r="Y33" s="12"/>
      <c r="Z33" s="12">
        <v>1</v>
      </c>
      <c r="AA33" s="12"/>
      <c r="AB33" s="12"/>
      <c r="AC33" s="12"/>
      <c r="AD33" s="12"/>
      <c r="AE33" s="12">
        <v>1</v>
      </c>
    </row>
    <row r="34" spans="1:31">
      <c r="A34" s="63" t="s">
        <v>27</v>
      </c>
      <c r="B34" s="281">
        <v>11</v>
      </c>
      <c r="C34" s="281">
        <v>1</v>
      </c>
      <c r="D34" s="281"/>
      <c r="E34" s="281"/>
      <c r="F34" s="281">
        <v>12</v>
      </c>
      <c r="G34" s="281"/>
      <c r="H34" s="281"/>
      <c r="I34" s="281"/>
      <c r="J34" s="281"/>
      <c r="K34" s="12"/>
      <c r="L34" s="12">
        <v>8</v>
      </c>
      <c r="M34" s="12"/>
      <c r="N34" s="12"/>
      <c r="O34" s="12">
        <v>8</v>
      </c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>
      <c r="A35" s="63" t="s">
        <v>28</v>
      </c>
      <c r="B35" s="281"/>
      <c r="C35" s="281"/>
      <c r="D35" s="281"/>
      <c r="E35" s="281">
        <v>1</v>
      </c>
      <c r="F35" s="281">
        <v>1</v>
      </c>
      <c r="G35" s="281">
        <v>2298</v>
      </c>
      <c r="H35" s="281">
        <v>74</v>
      </c>
      <c r="I35" s="281">
        <v>15</v>
      </c>
      <c r="J35" s="281">
        <v>7</v>
      </c>
      <c r="K35" s="12">
        <v>2394</v>
      </c>
      <c r="L35" s="12"/>
      <c r="M35" s="12"/>
      <c r="N35" s="12"/>
      <c r="O35" s="12"/>
      <c r="P35" s="12">
        <v>2</v>
      </c>
      <c r="Q35" s="12"/>
      <c r="R35" s="12">
        <v>1</v>
      </c>
      <c r="S35" s="12">
        <v>3</v>
      </c>
      <c r="T35" s="12"/>
      <c r="U35" s="12"/>
      <c r="V35" s="12"/>
      <c r="W35" s="12">
        <v>38</v>
      </c>
      <c r="X35" s="12">
        <v>6</v>
      </c>
      <c r="Y35" s="12"/>
      <c r="Z35" s="12">
        <v>44</v>
      </c>
      <c r="AA35" s="12">
        <v>1</v>
      </c>
      <c r="AB35" s="12">
        <v>2</v>
      </c>
      <c r="AC35" s="12">
        <v>3</v>
      </c>
      <c r="AD35" s="12"/>
      <c r="AE35" s="12">
        <v>1</v>
      </c>
    </row>
    <row r="36" spans="1:31">
      <c r="A36" s="63" t="s">
        <v>29</v>
      </c>
      <c r="B36" s="281">
        <v>1</v>
      </c>
      <c r="C36" s="281"/>
      <c r="D36" s="281"/>
      <c r="E36" s="281">
        <v>36</v>
      </c>
      <c r="F36" s="281">
        <v>37</v>
      </c>
      <c r="G36" s="281">
        <v>2225</v>
      </c>
      <c r="H36" s="281">
        <v>26</v>
      </c>
      <c r="I36" s="281">
        <v>7</v>
      </c>
      <c r="J36" s="281">
        <v>35</v>
      </c>
      <c r="K36" s="12">
        <v>2293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>
        <v>3</v>
      </c>
      <c r="X36" s="12">
        <v>2</v>
      </c>
      <c r="Y36" s="12"/>
      <c r="Z36" s="12">
        <v>5</v>
      </c>
      <c r="AA36" s="12">
        <v>1</v>
      </c>
      <c r="AB36" s="12"/>
      <c r="AC36" s="12">
        <v>1</v>
      </c>
      <c r="AD36" s="12"/>
      <c r="AE36" s="12">
        <v>1</v>
      </c>
    </row>
    <row r="37" spans="1:31">
      <c r="A37" s="63" t="s">
        <v>30</v>
      </c>
      <c r="B37" s="281">
        <v>45</v>
      </c>
      <c r="C37" s="281">
        <v>1</v>
      </c>
      <c r="D37" s="281"/>
      <c r="E37" s="281"/>
      <c r="F37" s="281">
        <v>46</v>
      </c>
      <c r="G37" s="281"/>
      <c r="H37" s="281"/>
      <c r="I37" s="281"/>
      <c r="J37" s="281"/>
      <c r="K37" s="12"/>
      <c r="L37" s="12">
        <v>4</v>
      </c>
      <c r="M37" s="12"/>
      <c r="N37" s="12"/>
      <c r="O37" s="12">
        <v>4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1:31">
      <c r="A38" s="63" t="s">
        <v>31</v>
      </c>
      <c r="B38" s="281">
        <v>4</v>
      </c>
      <c r="C38" s="281">
        <v>14</v>
      </c>
      <c r="D38" s="281">
        <v>2</v>
      </c>
      <c r="E38" s="281">
        <v>8</v>
      </c>
      <c r="F38" s="281">
        <v>28</v>
      </c>
      <c r="G38" s="281">
        <v>5003</v>
      </c>
      <c r="H38" s="281">
        <v>27</v>
      </c>
      <c r="I38" s="281">
        <v>1</v>
      </c>
      <c r="J38" s="281">
        <v>62</v>
      </c>
      <c r="K38" s="12">
        <v>5093</v>
      </c>
      <c r="L38" s="12">
        <v>17</v>
      </c>
      <c r="M38" s="12">
        <v>2</v>
      </c>
      <c r="N38" s="12"/>
      <c r="O38" s="12">
        <v>19</v>
      </c>
      <c r="P38" s="12">
        <v>1</v>
      </c>
      <c r="Q38" s="12">
        <v>3</v>
      </c>
      <c r="R38" s="12">
        <v>2</v>
      </c>
      <c r="S38" s="12">
        <v>6</v>
      </c>
      <c r="T38" s="12">
        <v>18</v>
      </c>
      <c r="U38" s="12">
        <v>2</v>
      </c>
      <c r="V38" s="12">
        <v>20</v>
      </c>
      <c r="W38" s="12"/>
      <c r="X38" s="12">
        <v>2</v>
      </c>
      <c r="Y38" s="12"/>
      <c r="Z38" s="12">
        <v>2</v>
      </c>
      <c r="AA38" s="12">
        <v>2</v>
      </c>
      <c r="AB38" s="12"/>
      <c r="AC38" s="12">
        <v>2</v>
      </c>
      <c r="AD38" s="12"/>
      <c r="AE38" s="12">
        <v>1</v>
      </c>
    </row>
    <row r="39" spans="1:31">
      <c r="A39" s="63" t="s">
        <v>32</v>
      </c>
      <c r="B39" s="281">
        <v>184</v>
      </c>
      <c r="C39" s="281"/>
      <c r="D39" s="281"/>
      <c r="E39" s="281">
        <v>1</v>
      </c>
      <c r="F39" s="281">
        <v>185</v>
      </c>
      <c r="G39" s="281">
        <v>193</v>
      </c>
      <c r="H39" s="281">
        <v>13</v>
      </c>
      <c r="I39" s="281">
        <v>3</v>
      </c>
      <c r="J39" s="281">
        <v>13</v>
      </c>
      <c r="K39" s="12">
        <v>222</v>
      </c>
      <c r="L39" s="12"/>
      <c r="M39" s="12"/>
      <c r="N39" s="12"/>
      <c r="O39" s="12"/>
      <c r="P39" s="12"/>
      <c r="Q39" s="12"/>
      <c r="R39" s="12">
        <v>4</v>
      </c>
      <c r="S39" s="12">
        <v>4</v>
      </c>
      <c r="T39" s="12"/>
      <c r="U39" s="12"/>
      <c r="V39" s="12"/>
      <c r="W39" s="12">
        <v>1</v>
      </c>
      <c r="X39" s="12"/>
      <c r="Y39" s="12"/>
      <c r="Z39" s="12">
        <v>1</v>
      </c>
      <c r="AA39" s="12"/>
      <c r="AB39" s="12"/>
      <c r="AC39" s="12"/>
      <c r="AD39" s="12"/>
      <c r="AE39" s="12"/>
    </row>
    <row r="40" spans="1:31">
      <c r="A40" s="63" t="s">
        <v>33</v>
      </c>
      <c r="B40" s="281"/>
      <c r="C40" s="281"/>
      <c r="D40" s="281">
        <v>1</v>
      </c>
      <c r="E40" s="281"/>
      <c r="F40" s="281">
        <v>1</v>
      </c>
      <c r="G40" s="281">
        <v>934</v>
      </c>
      <c r="H40" s="281">
        <v>21</v>
      </c>
      <c r="I40" s="281">
        <v>8</v>
      </c>
      <c r="J40" s="281">
        <v>26</v>
      </c>
      <c r="K40" s="12">
        <v>989</v>
      </c>
      <c r="L40" s="12"/>
      <c r="M40" s="12"/>
      <c r="N40" s="12"/>
      <c r="O40" s="12"/>
      <c r="P40" s="12">
        <v>2</v>
      </c>
      <c r="Q40" s="12">
        <v>1</v>
      </c>
      <c r="R40" s="12">
        <v>1</v>
      </c>
      <c r="S40" s="12">
        <v>4</v>
      </c>
      <c r="T40" s="12"/>
      <c r="U40" s="12">
        <v>1</v>
      </c>
      <c r="V40" s="12">
        <v>1</v>
      </c>
      <c r="W40" s="12"/>
      <c r="X40" s="12">
        <v>2</v>
      </c>
      <c r="Y40" s="12"/>
      <c r="Z40" s="12">
        <v>2</v>
      </c>
      <c r="AA40" s="12"/>
      <c r="AB40" s="12"/>
      <c r="AC40" s="12"/>
      <c r="AD40" s="12"/>
      <c r="AE40" s="12">
        <v>1</v>
      </c>
    </row>
    <row r="41" spans="1:31" s="67" customFormat="1">
      <c r="A41" s="283" t="s">
        <v>48</v>
      </c>
      <c r="B41" s="284">
        <v>904</v>
      </c>
      <c r="C41" s="284">
        <v>28</v>
      </c>
      <c r="D41" s="284">
        <v>11</v>
      </c>
      <c r="E41" s="284">
        <v>71</v>
      </c>
      <c r="F41" s="284">
        <v>1014</v>
      </c>
      <c r="G41" s="284">
        <v>33688</v>
      </c>
      <c r="H41" s="284">
        <v>905</v>
      </c>
      <c r="I41" s="284">
        <v>200</v>
      </c>
      <c r="J41" s="284">
        <v>2062</v>
      </c>
      <c r="K41" s="65">
        <v>36855</v>
      </c>
      <c r="L41" s="65">
        <v>129</v>
      </c>
      <c r="M41" s="65">
        <v>7</v>
      </c>
      <c r="N41" s="65">
        <v>8</v>
      </c>
      <c r="O41" s="65">
        <v>144</v>
      </c>
      <c r="P41" s="65">
        <v>11</v>
      </c>
      <c r="Q41" s="65">
        <v>17</v>
      </c>
      <c r="R41" s="65">
        <v>20</v>
      </c>
      <c r="S41" s="65">
        <v>48</v>
      </c>
      <c r="T41" s="65">
        <v>24</v>
      </c>
      <c r="U41" s="65">
        <v>9</v>
      </c>
      <c r="V41" s="65">
        <v>33</v>
      </c>
      <c r="W41" s="65">
        <v>219</v>
      </c>
      <c r="X41" s="285">
        <v>35</v>
      </c>
      <c r="Y41" s="285">
        <v>0</v>
      </c>
      <c r="Z41" s="285">
        <v>254</v>
      </c>
      <c r="AA41" s="65">
        <v>7</v>
      </c>
      <c r="AB41" s="65">
        <v>2</v>
      </c>
      <c r="AC41" s="65">
        <v>9</v>
      </c>
      <c r="AD41" s="65">
        <v>4</v>
      </c>
      <c r="AE41" s="65">
        <v>15</v>
      </c>
    </row>
    <row r="42" spans="1:31">
      <c r="X42" s="288"/>
      <c r="Y42" s="288"/>
      <c r="Z42" s="288"/>
    </row>
  </sheetData>
  <mergeCells count="15">
    <mergeCell ref="Z2:Z3"/>
    <mergeCell ref="AA2:AB2"/>
    <mergeCell ref="AC2:AC3"/>
    <mergeCell ref="O2:O3"/>
    <mergeCell ref="P2:R2"/>
    <mergeCell ref="S2:S3"/>
    <mergeCell ref="T2:U2"/>
    <mergeCell ref="V2:V3"/>
    <mergeCell ref="W2:Y2"/>
    <mergeCell ref="L2:N2"/>
    <mergeCell ref="A2:A3"/>
    <mergeCell ref="B2:E2"/>
    <mergeCell ref="F2:F3"/>
    <mergeCell ref="G2:J2"/>
    <mergeCell ref="K2:K3"/>
  </mergeCells>
  <pageMargins left="0.59055118110236227" right="0.23622047244094491" top="0.55118110236220474" bottom="0.59055118110236227" header="0.31496062992125984" footer="0.31496062992125984"/>
  <pageSetup paperSize="9" scale="87" firstPageNumber="116" orientation="portrait" useFirstPageNumber="1" horizontalDpi="200" verticalDpi="4294967294" r:id="rId1"/>
  <headerFooter>
    <oddFooter>&amp;L&amp;"Arial,Italic"&amp;9AISHE 2012-13&amp;CT-&amp;P</oddFooter>
  </headerFooter>
  <colBreaks count="2" manualBreakCount="2">
    <brk id="11" max="40" man="1"/>
    <brk id="22" max="40" man="1"/>
  </colBreaks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K41"/>
  <sheetViews>
    <sheetView view="pageBreakPreview" topLeftCell="A34" zoomScaleSheetLayoutView="100" workbookViewId="0">
      <selection activeCell="L1" sqref="L1:L1048576"/>
    </sheetView>
  </sheetViews>
  <sheetFormatPr defaultRowHeight="15"/>
  <cols>
    <col min="1" max="1" width="5.42578125" style="87" customWidth="1"/>
    <col min="2" max="2" width="19.5703125" style="87" customWidth="1"/>
    <col min="3" max="11" width="9.7109375" style="87" customWidth="1"/>
    <col min="12" max="16384" width="9.140625" style="87"/>
  </cols>
  <sheetData>
    <row r="1" spans="1:11">
      <c r="A1" s="524" t="s">
        <v>1346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</row>
    <row r="2" spans="1:11">
      <c r="A2" s="526" t="s">
        <v>84</v>
      </c>
      <c r="B2" s="526" t="s">
        <v>85</v>
      </c>
      <c r="C2" s="528" t="s">
        <v>1302</v>
      </c>
      <c r="D2" s="528"/>
      <c r="E2" s="528"/>
      <c r="F2" s="528" t="s">
        <v>658</v>
      </c>
      <c r="G2" s="528"/>
      <c r="H2" s="528"/>
      <c r="I2" s="528" t="s">
        <v>659</v>
      </c>
      <c r="J2" s="528"/>
      <c r="K2" s="528"/>
    </row>
    <row r="3" spans="1:11">
      <c r="A3" s="527"/>
      <c r="B3" s="527"/>
      <c r="C3" s="289" t="s">
        <v>1303</v>
      </c>
      <c r="D3" s="289" t="s">
        <v>1304</v>
      </c>
      <c r="E3" s="289" t="s">
        <v>1305</v>
      </c>
      <c r="F3" s="289" t="s">
        <v>1303</v>
      </c>
      <c r="G3" s="289" t="s">
        <v>1304</v>
      </c>
      <c r="H3" s="289" t="s">
        <v>1305</v>
      </c>
      <c r="I3" s="289" t="s">
        <v>1303</v>
      </c>
      <c r="J3" s="289" t="s">
        <v>1304</v>
      </c>
      <c r="K3" s="289" t="s">
        <v>1305</v>
      </c>
    </row>
    <row r="4" spans="1:11" s="291" customFormat="1">
      <c r="A4" s="290">
        <v>1</v>
      </c>
      <c r="B4" s="290">
        <v>2</v>
      </c>
      <c r="C4" s="290">
        <v>3</v>
      </c>
      <c r="D4" s="290">
        <v>4</v>
      </c>
      <c r="E4" s="290">
        <v>5</v>
      </c>
      <c r="F4" s="290">
        <v>6</v>
      </c>
      <c r="G4" s="290">
        <v>7</v>
      </c>
      <c r="H4" s="290">
        <v>8</v>
      </c>
      <c r="I4" s="290">
        <v>9</v>
      </c>
      <c r="J4" s="290">
        <v>10</v>
      </c>
      <c r="K4" s="290">
        <v>11</v>
      </c>
    </row>
    <row r="5" spans="1:11" ht="30">
      <c r="A5" s="292">
        <v>1</v>
      </c>
      <c r="B5" s="293" t="s">
        <v>0</v>
      </c>
      <c r="C5" s="294">
        <v>22833</v>
      </c>
      <c r="D5" s="294">
        <v>20932</v>
      </c>
      <c r="E5" s="294">
        <f>C5+D5</f>
        <v>43765</v>
      </c>
      <c r="F5" s="294">
        <v>0</v>
      </c>
      <c r="G5" s="294">
        <v>0</v>
      </c>
      <c r="H5" s="294">
        <f t="shared" ref="H5:H40" si="0">F5+G5</f>
        <v>0</v>
      </c>
      <c r="I5" s="294">
        <v>1602</v>
      </c>
      <c r="J5" s="294">
        <v>1524</v>
      </c>
      <c r="K5" s="295">
        <f>I5+J5</f>
        <v>3126</v>
      </c>
    </row>
    <row r="6" spans="1:11" ht="22.5" customHeight="1">
      <c r="A6" s="292">
        <v>2</v>
      </c>
      <c r="B6" s="293" t="s">
        <v>1</v>
      </c>
      <c r="C6" s="294">
        <v>2888676</v>
      </c>
      <c r="D6" s="294">
        <v>2873732</v>
      </c>
      <c r="E6" s="294">
        <f t="shared" ref="E6:E40" si="1">C6+D6</f>
        <v>5762408</v>
      </c>
      <c r="F6" s="294">
        <v>529523</v>
      </c>
      <c r="G6" s="294">
        <v>536697</v>
      </c>
      <c r="H6" s="294">
        <f t="shared" si="0"/>
        <v>1066220</v>
      </c>
      <c r="I6" s="294">
        <v>148738</v>
      </c>
      <c r="J6" s="294">
        <v>166647</v>
      </c>
      <c r="K6" s="295">
        <f t="shared" ref="K6:K40" si="2">I6+J6</f>
        <v>315385</v>
      </c>
    </row>
    <row r="7" spans="1:11" ht="22.5" customHeight="1">
      <c r="A7" s="292">
        <v>3</v>
      </c>
      <c r="B7" s="293" t="s">
        <v>2</v>
      </c>
      <c r="C7" s="294">
        <v>82713</v>
      </c>
      <c r="D7" s="294">
        <v>82449</v>
      </c>
      <c r="E7" s="294">
        <f t="shared" si="1"/>
        <v>165162</v>
      </c>
      <c r="F7" s="294">
        <v>0</v>
      </c>
      <c r="G7" s="294">
        <v>0</v>
      </c>
      <c r="H7" s="294">
        <f t="shared" si="0"/>
        <v>0</v>
      </c>
      <c r="I7" s="294">
        <v>53334</v>
      </c>
      <c r="J7" s="294">
        <v>59335</v>
      </c>
      <c r="K7" s="295">
        <f t="shared" si="2"/>
        <v>112669</v>
      </c>
    </row>
    <row r="8" spans="1:11" ht="22.5" customHeight="1">
      <c r="A8" s="292">
        <v>4</v>
      </c>
      <c r="B8" s="293" t="s">
        <v>3</v>
      </c>
      <c r="C8" s="294">
        <v>1788664</v>
      </c>
      <c r="D8" s="294">
        <v>1858218</v>
      </c>
      <c r="E8" s="294">
        <f t="shared" si="1"/>
        <v>3646882</v>
      </c>
      <c r="F8" s="294">
        <v>139797</v>
      </c>
      <c r="G8" s="294">
        <v>135570</v>
      </c>
      <c r="H8" s="294">
        <f t="shared" si="0"/>
        <v>275367</v>
      </c>
      <c r="I8" s="294">
        <v>218469</v>
      </c>
      <c r="J8" s="294">
        <v>239315</v>
      </c>
      <c r="K8" s="295">
        <f t="shared" si="2"/>
        <v>457784</v>
      </c>
    </row>
    <row r="9" spans="1:11" ht="22.5" customHeight="1">
      <c r="A9" s="292">
        <v>5</v>
      </c>
      <c r="B9" s="293" t="s">
        <v>4</v>
      </c>
      <c r="C9" s="294">
        <v>5664461</v>
      </c>
      <c r="D9" s="294">
        <v>4953084</v>
      </c>
      <c r="E9" s="294">
        <f t="shared" si="1"/>
        <v>10617545</v>
      </c>
      <c r="F9" s="294">
        <v>819365</v>
      </c>
      <c r="G9" s="294">
        <v>775437</v>
      </c>
      <c r="H9" s="294">
        <f t="shared" si="0"/>
        <v>1594802</v>
      </c>
      <c r="I9" s="294">
        <v>67104</v>
      </c>
      <c r="J9" s="294">
        <v>63175</v>
      </c>
      <c r="K9" s="295">
        <f t="shared" si="2"/>
        <v>130279</v>
      </c>
    </row>
    <row r="10" spans="1:11" ht="22.5" customHeight="1">
      <c r="A10" s="292">
        <v>6</v>
      </c>
      <c r="B10" s="293" t="s">
        <v>5</v>
      </c>
      <c r="C10" s="294">
        <v>87682</v>
      </c>
      <c r="D10" s="294">
        <v>64486</v>
      </c>
      <c r="E10" s="294">
        <f t="shared" si="1"/>
        <v>152168</v>
      </c>
      <c r="F10" s="294">
        <v>16141</v>
      </c>
      <c r="G10" s="294">
        <v>13335</v>
      </c>
      <c r="H10" s="294">
        <f t="shared" si="0"/>
        <v>29476</v>
      </c>
      <c r="I10" s="294">
        <v>0</v>
      </c>
      <c r="J10" s="294">
        <v>0</v>
      </c>
      <c r="K10" s="295">
        <f t="shared" si="2"/>
        <v>0</v>
      </c>
    </row>
    <row r="11" spans="1:11" ht="22.5" customHeight="1">
      <c r="A11" s="292">
        <v>7</v>
      </c>
      <c r="B11" s="293" t="s">
        <v>1306</v>
      </c>
      <c r="C11" s="294">
        <v>1512679</v>
      </c>
      <c r="D11" s="294">
        <v>1506442</v>
      </c>
      <c r="E11" s="294">
        <f t="shared" si="1"/>
        <v>3019121</v>
      </c>
      <c r="F11" s="294">
        <v>203265</v>
      </c>
      <c r="G11" s="294">
        <v>199315</v>
      </c>
      <c r="H11" s="294">
        <f t="shared" si="0"/>
        <v>402580</v>
      </c>
      <c r="I11" s="294">
        <v>434612</v>
      </c>
      <c r="J11" s="294">
        <v>460325</v>
      </c>
      <c r="K11" s="295">
        <f t="shared" si="2"/>
        <v>894937</v>
      </c>
    </row>
    <row r="12" spans="1:11" ht="22.5" customHeight="1">
      <c r="A12" s="292">
        <v>8</v>
      </c>
      <c r="B12" s="293" t="s">
        <v>7</v>
      </c>
      <c r="C12" s="294">
        <v>33746</v>
      </c>
      <c r="D12" s="294">
        <v>19841</v>
      </c>
      <c r="E12" s="294">
        <f t="shared" si="1"/>
        <v>53587</v>
      </c>
      <c r="F12" s="294">
        <v>497</v>
      </c>
      <c r="G12" s="294">
        <v>364</v>
      </c>
      <c r="H12" s="294">
        <f t="shared" si="0"/>
        <v>861</v>
      </c>
      <c r="I12" s="294">
        <v>10812</v>
      </c>
      <c r="J12" s="294">
        <v>11629</v>
      </c>
      <c r="K12" s="295">
        <f t="shared" si="2"/>
        <v>22441</v>
      </c>
    </row>
    <row r="13" spans="1:11" ht="22.5" customHeight="1">
      <c r="A13" s="292">
        <v>9</v>
      </c>
      <c r="B13" s="293" t="s">
        <v>81</v>
      </c>
      <c r="C13" s="294">
        <v>35556</v>
      </c>
      <c r="D13" s="294">
        <v>12417</v>
      </c>
      <c r="E13" s="294">
        <f t="shared" si="1"/>
        <v>47973</v>
      </c>
      <c r="F13" s="294">
        <v>443</v>
      </c>
      <c r="G13" s="294">
        <v>370</v>
      </c>
      <c r="H13" s="294">
        <f t="shared" si="0"/>
        <v>813</v>
      </c>
      <c r="I13" s="294">
        <v>1074</v>
      </c>
      <c r="J13" s="294">
        <v>1047</v>
      </c>
      <c r="K13" s="295">
        <f t="shared" si="2"/>
        <v>2121</v>
      </c>
    </row>
    <row r="14" spans="1:11" ht="22.5" customHeight="1">
      <c r="A14" s="292">
        <v>10</v>
      </c>
      <c r="B14" s="293" t="s">
        <v>8</v>
      </c>
      <c r="C14" s="294">
        <v>1177977</v>
      </c>
      <c r="D14" s="294">
        <v>970309</v>
      </c>
      <c r="E14" s="294">
        <f t="shared" si="1"/>
        <v>2148286</v>
      </c>
      <c r="F14" s="294">
        <v>215784</v>
      </c>
      <c r="G14" s="294">
        <v>186271</v>
      </c>
      <c r="H14" s="294">
        <f t="shared" si="0"/>
        <v>402055</v>
      </c>
      <c r="I14" s="294">
        <v>0</v>
      </c>
      <c r="J14" s="294">
        <v>0</v>
      </c>
      <c r="K14" s="295">
        <f t="shared" si="2"/>
        <v>0</v>
      </c>
    </row>
    <row r="15" spans="1:11" ht="22.5" customHeight="1">
      <c r="A15" s="292">
        <v>11</v>
      </c>
      <c r="B15" s="293" t="s">
        <v>9</v>
      </c>
      <c r="C15" s="294">
        <v>86611</v>
      </c>
      <c r="D15" s="294">
        <v>72521</v>
      </c>
      <c r="E15" s="294">
        <f t="shared" si="1"/>
        <v>159132</v>
      </c>
      <c r="F15" s="294">
        <v>1595</v>
      </c>
      <c r="G15" s="294">
        <v>1516</v>
      </c>
      <c r="H15" s="294">
        <f t="shared" si="0"/>
        <v>3111</v>
      </c>
      <c r="I15" s="294">
        <v>7822</v>
      </c>
      <c r="J15" s="294">
        <v>7563</v>
      </c>
      <c r="K15" s="295">
        <f t="shared" si="2"/>
        <v>15385</v>
      </c>
    </row>
    <row r="16" spans="1:11" ht="22.5" customHeight="1">
      <c r="A16" s="292">
        <v>12</v>
      </c>
      <c r="B16" s="293" t="s">
        <v>10</v>
      </c>
      <c r="C16" s="294">
        <v>3783004</v>
      </c>
      <c r="D16" s="294">
        <v>3350437</v>
      </c>
      <c r="E16" s="294">
        <f t="shared" si="1"/>
        <v>7133441</v>
      </c>
      <c r="F16" s="294">
        <v>267761</v>
      </c>
      <c r="G16" s="294">
        <v>238504</v>
      </c>
      <c r="H16" s="294">
        <f t="shared" si="0"/>
        <v>506265</v>
      </c>
      <c r="I16" s="294">
        <v>482544</v>
      </c>
      <c r="J16" s="294">
        <v>472705</v>
      </c>
      <c r="K16" s="295">
        <f t="shared" si="2"/>
        <v>955249</v>
      </c>
    </row>
    <row r="17" spans="1:11" ht="22.5" customHeight="1">
      <c r="A17" s="292">
        <v>13</v>
      </c>
      <c r="B17" s="293" t="s">
        <v>11</v>
      </c>
      <c r="C17" s="294">
        <v>1730331</v>
      </c>
      <c r="D17" s="294">
        <v>1454455</v>
      </c>
      <c r="E17" s="294">
        <f t="shared" si="1"/>
        <v>3184786</v>
      </c>
      <c r="F17" s="294">
        <v>368259</v>
      </c>
      <c r="G17" s="294">
        <v>306449</v>
      </c>
      <c r="H17" s="294">
        <f t="shared" si="0"/>
        <v>674708</v>
      </c>
      <c r="I17" s="294">
        <v>0</v>
      </c>
      <c r="J17" s="294">
        <v>0</v>
      </c>
      <c r="K17" s="295">
        <f t="shared" si="2"/>
        <v>0</v>
      </c>
    </row>
    <row r="18" spans="1:11" ht="22.5" customHeight="1">
      <c r="A18" s="292">
        <v>14</v>
      </c>
      <c r="B18" s="293" t="s">
        <v>12</v>
      </c>
      <c r="C18" s="294">
        <v>395448</v>
      </c>
      <c r="D18" s="294">
        <v>376616</v>
      </c>
      <c r="E18" s="294">
        <f t="shared" si="1"/>
        <v>772064</v>
      </c>
      <c r="F18" s="294">
        <v>101886</v>
      </c>
      <c r="G18" s="294">
        <v>99426</v>
      </c>
      <c r="H18" s="294">
        <f t="shared" si="0"/>
        <v>201312</v>
      </c>
      <c r="I18" s="294">
        <v>22393</v>
      </c>
      <c r="J18" s="294">
        <v>22741</v>
      </c>
      <c r="K18" s="295">
        <f t="shared" si="2"/>
        <v>45134</v>
      </c>
    </row>
    <row r="19" spans="1:11" ht="22.5" customHeight="1">
      <c r="A19" s="292">
        <v>15</v>
      </c>
      <c r="B19" s="293" t="s">
        <v>13</v>
      </c>
      <c r="C19" s="294">
        <v>726818</v>
      </c>
      <c r="D19" s="294">
        <v>679828</v>
      </c>
      <c r="E19" s="294">
        <f t="shared" si="1"/>
        <v>1406646</v>
      </c>
      <c r="F19" s="294">
        <v>58103</v>
      </c>
      <c r="G19" s="294">
        <v>53989</v>
      </c>
      <c r="H19" s="294">
        <f t="shared" si="0"/>
        <v>112092</v>
      </c>
      <c r="I19" s="294">
        <v>79679</v>
      </c>
      <c r="J19" s="294">
        <v>75721</v>
      </c>
      <c r="K19" s="295">
        <f t="shared" si="2"/>
        <v>155400</v>
      </c>
    </row>
    <row r="20" spans="1:11" ht="22.5" customHeight="1">
      <c r="A20" s="292">
        <v>16</v>
      </c>
      <c r="B20" s="293" t="s">
        <v>14</v>
      </c>
      <c r="C20" s="294">
        <v>1862447</v>
      </c>
      <c r="D20" s="294">
        <v>1771608</v>
      </c>
      <c r="E20" s="294">
        <f t="shared" si="1"/>
        <v>3634055</v>
      </c>
      <c r="F20" s="294">
        <v>222398</v>
      </c>
      <c r="G20" s="294">
        <v>209145</v>
      </c>
      <c r="H20" s="294">
        <f t="shared" si="0"/>
        <v>431543</v>
      </c>
      <c r="I20" s="294">
        <v>451199</v>
      </c>
      <c r="J20" s="294">
        <v>480940</v>
      </c>
      <c r="K20" s="295">
        <f t="shared" si="2"/>
        <v>932139</v>
      </c>
    </row>
    <row r="21" spans="1:11" ht="22.5" customHeight="1">
      <c r="A21" s="292">
        <v>17</v>
      </c>
      <c r="B21" s="293" t="s">
        <v>15</v>
      </c>
      <c r="C21" s="294">
        <v>3772288</v>
      </c>
      <c r="D21" s="294">
        <v>3559455</v>
      </c>
      <c r="E21" s="294">
        <f t="shared" si="1"/>
        <v>7331743</v>
      </c>
      <c r="F21" s="294">
        <v>668689</v>
      </c>
      <c r="G21" s="294">
        <v>647754</v>
      </c>
      <c r="H21" s="294">
        <f t="shared" si="0"/>
        <v>1316443</v>
      </c>
      <c r="I21" s="294">
        <v>271984</v>
      </c>
      <c r="J21" s="294">
        <v>259210</v>
      </c>
      <c r="K21" s="295">
        <f t="shared" si="2"/>
        <v>531194</v>
      </c>
    </row>
    <row r="22" spans="1:11" ht="22.5" customHeight="1">
      <c r="A22" s="292">
        <v>18</v>
      </c>
      <c r="B22" s="293" t="s">
        <v>16</v>
      </c>
      <c r="C22" s="294">
        <v>1563740</v>
      </c>
      <c r="D22" s="294">
        <v>1575833</v>
      </c>
      <c r="E22" s="294">
        <f t="shared" si="1"/>
        <v>3139573</v>
      </c>
      <c r="F22" s="294">
        <v>141749</v>
      </c>
      <c r="G22" s="294">
        <v>142548</v>
      </c>
      <c r="H22" s="294">
        <f t="shared" si="0"/>
        <v>284297</v>
      </c>
      <c r="I22" s="294">
        <v>23761</v>
      </c>
      <c r="J22" s="294">
        <v>25414</v>
      </c>
      <c r="K22" s="295">
        <f t="shared" si="2"/>
        <v>49175</v>
      </c>
    </row>
    <row r="23" spans="1:11" ht="22.5" customHeight="1">
      <c r="A23" s="292">
        <v>19</v>
      </c>
      <c r="B23" s="293" t="s">
        <v>82</v>
      </c>
      <c r="C23" s="294">
        <v>3556</v>
      </c>
      <c r="D23" s="294">
        <v>3278</v>
      </c>
      <c r="E23" s="294">
        <f t="shared" si="1"/>
        <v>6834</v>
      </c>
      <c r="F23" s="294">
        <v>0</v>
      </c>
      <c r="G23" s="294">
        <v>0</v>
      </c>
      <c r="H23" s="294">
        <f t="shared" si="0"/>
        <v>0</v>
      </c>
      <c r="I23" s="294">
        <v>3231</v>
      </c>
      <c r="J23" s="294">
        <v>3215</v>
      </c>
      <c r="K23" s="295">
        <f t="shared" si="2"/>
        <v>6446</v>
      </c>
    </row>
    <row r="24" spans="1:11" ht="22.5" customHeight="1">
      <c r="A24" s="292">
        <v>20</v>
      </c>
      <c r="B24" s="293" t="s">
        <v>17</v>
      </c>
      <c r="C24" s="294">
        <v>4581535</v>
      </c>
      <c r="D24" s="294">
        <v>4026962</v>
      </c>
      <c r="E24" s="294">
        <f t="shared" si="1"/>
        <v>8608497</v>
      </c>
      <c r="F24" s="294">
        <v>751072</v>
      </c>
      <c r="G24" s="294">
        <v>631794</v>
      </c>
      <c r="H24" s="294">
        <f t="shared" si="0"/>
        <v>1382866</v>
      </c>
      <c r="I24" s="294">
        <v>838542</v>
      </c>
      <c r="J24" s="294">
        <v>840362</v>
      </c>
      <c r="K24" s="295">
        <f t="shared" si="2"/>
        <v>1678904</v>
      </c>
    </row>
    <row r="25" spans="1:11" ht="22.5" customHeight="1">
      <c r="A25" s="292">
        <v>21</v>
      </c>
      <c r="B25" s="293" t="s">
        <v>1307</v>
      </c>
      <c r="C25" s="294">
        <v>7131911</v>
      </c>
      <c r="D25" s="294">
        <v>6308517</v>
      </c>
      <c r="E25" s="294">
        <f t="shared" si="1"/>
        <v>13440428</v>
      </c>
      <c r="F25" s="294">
        <v>868932</v>
      </c>
      <c r="G25" s="294">
        <v>794224</v>
      </c>
      <c r="H25" s="294">
        <f t="shared" si="0"/>
        <v>1663156</v>
      </c>
      <c r="I25" s="294">
        <v>621747</v>
      </c>
      <c r="J25" s="294">
        <v>617183</v>
      </c>
      <c r="K25" s="295">
        <f t="shared" si="2"/>
        <v>1238930</v>
      </c>
    </row>
    <row r="26" spans="1:11" ht="22.5" customHeight="1">
      <c r="A26" s="292">
        <v>22</v>
      </c>
      <c r="B26" s="293" t="s">
        <v>19</v>
      </c>
      <c r="C26" s="294">
        <v>145791</v>
      </c>
      <c r="D26" s="294">
        <v>150537</v>
      </c>
      <c r="E26" s="294">
        <f t="shared" si="1"/>
        <v>296328</v>
      </c>
      <c r="F26" s="294">
        <v>5044</v>
      </c>
      <c r="G26" s="294">
        <v>5123</v>
      </c>
      <c r="H26" s="294">
        <f t="shared" si="0"/>
        <v>10167</v>
      </c>
      <c r="I26" s="294">
        <v>79167</v>
      </c>
      <c r="J26" s="294">
        <v>78940</v>
      </c>
      <c r="K26" s="295">
        <f t="shared" si="2"/>
        <v>158107</v>
      </c>
    </row>
    <row r="27" spans="1:11" ht="22.5" customHeight="1">
      <c r="A27" s="292">
        <v>23</v>
      </c>
      <c r="B27" s="293" t="s">
        <v>20</v>
      </c>
      <c r="C27" s="294">
        <v>172923</v>
      </c>
      <c r="D27" s="294">
        <v>178041</v>
      </c>
      <c r="E27" s="294">
        <f t="shared" si="1"/>
        <v>350964</v>
      </c>
      <c r="F27" s="294">
        <v>1164</v>
      </c>
      <c r="G27" s="294">
        <v>1037</v>
      </c>
      <c r="H27" s="294">
        <f t="shared" si="0"/>
        <v>2201</v>
      </c>
      <c r="I27" s="294">
        <v>146386</v>
      </c>
      <c r="J27" s="294">
        <v>155049</v>
      </c>
      <c r="K27" s="295">
        <f t="shared" si="2"/>
        <v>301435</v>
      </c>
    </row>
    <row r="28" spans="1:11" ht="22.5" customHeight="1">
      <c r="A28" s="292">
        <v>24</v>
      </c>
      <c r="B28" s="293" t="s">
        <v>21</v>
      </c>
      <c r="C28" s="294">
        <v>66174</v>
      </c>
      <c r="D28" s="294">
        <v>66893</v>
      </c>
      <c r="E28" s="294">
        <f t="shared" si="1"/>
        <v>133067</v>
      </c>
      <c r="F28" s="294">
        <v>110</v>
      </c>
      <c r="G28" s="294">
        <v>63</v>
      </c>
      <c r="H28" s="294">
        <f t="shared" si="0"/>
        <v>173</v>
      </c>
      <c r="I28" s="294">
        <v>61543</v>
      </c>
      <c r="J28" s="294">
        <v>63974</v>
      </c>
      <c r="K28" s="295">
        <f t="shared" si="2"/>
        <v>125517</v>
      </c>
    </row>
    <row r="29" spans="1:11" ht="22.5" customHeight="1">
      <c r="A29" s="292">
        <v>25</v>
      </c>
      <c r="B29" s="293" t="s">
        <v>22</v>
      </c>
      <c r="C29" s="294">
        <v>128519</v>
      </c>
      <c r="D29" s="294">
        <v>123819</v>
      </c>
      <c r="E29" s="294">
        <f t="shared" si="1"/>
        <v>252338</v>
      </c>
      <c r="F29" s="294">
        <v>0</v>
      </c>
      <c r="G29" s="294">
        <v>0</v>
      </c>
      <c r="H29" s="294">
        <f t="shared" si="0"/>
        <v>0</v>
      </c>
      <c r="I29" s="294">
        <v>109675</v>
      </c>
      <c r="J29" s="294">
        <v>110192</v>
      </c>
      <c r="K29" s="295">
        <f t="shared" si="2"/>
        <v>219867</v>
      </c>
    </row>
    <row r="30" spans="1:11" ht="22.5" customHeight="1">
      <c r="A30" s="292">
        <v>26</v>
      </c>
      <c r="B30" s="293" t="s">
        <v>23</v>
      </c>
      <c r="C30" s="294">
        <v>2339231</v>
      </c>
      <c r="D30" s="294">
        <v>2361161</v>
      </c>
      <c r="E30" s="294">
        <f t="shared" si="1"/>
        <v>4700392</v>
      </c>
      <c r="F30" s="294">
        <v>411634</v>
      </c>
      <c r="G30" s="294">
        <v>416300</v>
      </c>
      <c r="H30" s="294">
        <f t="shared" si="0"/>
        <v>827934</v>
      </c>
      <c r="I30" s="294">
        <v>485685</v>
      </c>
      <c r="J30" s="294">
        <v>534546</v>
      </c>
      <c r="K30" s="295">
        <f t="shared" si="2"/>
        <v>1020231</v>
      </c>
    </row>
    <row r="31" spans="1:11" ht="22.5" customHeight="1">
      <c r="A31" s="292">
        <v>27</v>
      </c>
      <c r="B31" s="293" t="s">
        <v>24</v>
      </c>
      <c r="C31" s="294">
        <v>66274</v>
      </c>
      <c r="D31" s="294">
        <v>69196</v>
      </c>
      <c r="E31" s="294">
        <f t="shared" si="1"/>
        <v>135470</v>
      </c>
      <c r="F31" s="294">
        <v>11551</v>
      </c>
      <c r="G31" s="294">
        <v>12193</v>
      </c>
      <c r="H31" s="294">
        <f t="shared" si="0"/>
        <v>23744</v>
      </c>
      <c r="I31" s="294">
        <v>0</v>
      </c>
      <c r="J31" s="294">
        <v>0</v>
      </c>
      <c r="K31" s="295">
        <f t="shared" si="2"/>
        <v>0</v>
      </c>
    </row>
    <row r="32" spans="1:11" ht="22.5" customHeight="1">
      <c r="A32" s="292">
        <v>28</v>
      </c>
      <c r="B32" s="293" t="s">
        <v>25</v>
      </c>
      <c r="C32" s="294">
        <v>1830474</v>
      </c>
      <c r="D32" s="294">
        <v>1547616</v>
      </c>
      <c r="E32" s="294">
        <f t="shared" si="1"/>
        <v>3378090</v>
      </c>
      <c r="F32" s="294">
        <v>608262</v>
      </c>
      <c r="G32" s="294">
        <v>524881</v>
      </c>
      <c r="H32" s="294">
        <f t="shared" si="0"/>
        <v>1133143</v>
      </c>
      <c r="I32" s="294">
        <v>0</v>
      </c>
      <c r="J32" s="294">
        <v>0</v>
      </c>
      <c r="K32" s="295">
        <f t="shared" si="2"/>
        <v>0</v>
      </c>
    </row>
    <row r="33" spans="1:11" ht="22.5" customHeight="1">
      <c r="A33" s="292">
        <v>29</v>
      </c>
      <c r="B33" s="293" t="s">
        <v>26</v>
      </c>
      <c r="C33" s="294">
        <v>4406721</v>
      </c>
      <c r="D33" s="294">
        <v>3969602</v>
      </c>
      <c r="E33" s="294">
        <f t="shared" si="1"/>
        <v>8376323</v>
      </c>
      <c r="F33" s="294">
        <v>821482</v>
      </c>
      <c r="G33" s="294">
        <v>716086</v>
      </c>
      <c r="H33" s="294">
        <f t="shared" si="0"/>
        <v>1537568</v>
      </c>
      <c r="I33" s="294">
        <v>545884</v>
      </c>
      <c r="J33" s="294">
        <v>524873</v>
      </c>
      <c r="K33" s="295">
        <f t="shared" si="2"/>
        <v>1070757</v>
      </c>
    </row>
    <row r="34" spans="1:11" ht="22.5" customHeight="1">
      <c r="A34" s="292">
        <v>30</v>
      </c>
      <c r="B34" s="293" t="s">
        <v>27</v>
      </c>
      <c r="C34" s="294">
        <v>41454</v>
      </c>
      <c r="D34" s="294">
        <v>38715</v>
      </c>
      <c r="E34" s="294">
        <f t="shared" si="1"/>
        <v>80169</v>
      </c>
      <c r="F34" s="294">
        <v>1877</v>
      </c>
      <c r="G34" s="294">
        <v>1995</v>
      </c>
      <c r="H34" s="294">
        <f t="shared" si="0"/>
        <v>3872</v>
      </c>
      <c r="I34" s="294">
        <v>13171</v>
      </c>
      <c r="J34" s="294">
        <v>13367</v>
      </c>
      <c r="K34" s="295">
        <f t="shared" si="2"/>
        <v>26538</v>
      </c>
    </row>
    <row r="35" spans="1:11" ht="22.5" customHeight="1">
      <c r="A35" s="292">
        <v>31</v>
      </c>
      <c r="B35" s="293" t="s">
        <v>28</v>
      </c>
      <c r="C35" s="294">
        <v>3823210</v>
      </c>
      <c r="D35" s="294">
        <v>3824905</v>
      </c>
      <c r="E35" s="294">
        <f t="shared" si="1"/>
        <v>7648115</v>
      </c>
      <c r="F35" s="294">
        <v>828568</v>
      </c>
      <c r="G35" s="294">
        <v>849450</v>
      </c>
      <c r="H35" s="294">
        <f t="shared" si="0"/>
        <v>1678018</v>
      </c>
      <c r="I35" s="294">
        <v>42464</v>
      </c>
      <c r="J35" s="294">
        <v>44741</v>
      </c>
      <c r="K35" s="295">
        <f t="shared" si="2"/>
        <v>87205</v>
      </c>
    </row>
    <row r="36" spans="1:11" ht="22.5" customHeight="1">
      <c r="A36" s="292">
        <v>32</v>
      </c>
      <c r="B36" s="211" t="s">
        <v>29</v>
      </c>
      <c r="C36" s="296">
        <v>2096105</v>
      </c>
      <c r="D36" s="296">
        <v>2077344</v>
      </c>
      <c r="E36" s="294">
        <f t="shared" si="1"/>
        <v>4173449</v>
      </c>
      <c r="F36" s="294">
        <v>340787</v>
      </c>
      <c r="G36" s="294">
        <v>337219</v>
      </c>
      <c r="H36" s="294">
        <f t="shared" si="0"/>
        <v>678006</v>
      </c>
      <c r="I36" s="294">
        <v>187895</v>
      </c>
      <c r="J36" s="294">
        <v>190424</v>
      </c>
      <c r="K36" s="295">
        <f t="shared" si="2"/>
        <v>378319</v>
      </c>
    </row>
    <row r="37" spans="1:11" ht="22.5" customHeight="1">
      <c r="A37" s="292">
        <v>33</v>
      </c>
      <c r="B37" s="293" t="s">
        <v>30</v>
      </c>
      <c r="C37" s="294">
        <v>219119</v>
      </c>
      <c r="D37" s="294">
        <v>227865</v>
      </c>
      <c r="E37" s="294">
        <f t="shared" si="1"/>
        <v>446984</v>
      </c>
      <c r="F37" s="294">
        <v>42593</v>
      </c>
      <c r="G37" s="294">
        <v>42255</v>
      </c>
      <c r="H37" s="294">
        <f t="shared" si="0"/>
        <v>84848</v>
      </c>
      <c r="I37" s="294">
        <v>68444</v>
      </c>
      <c r="J37" s="294">
        <v>77176</v>
      </c>
      <c r="K37" s="295">
        <f t="shared" si="2"/>
        <v>145620</v>
      </c>
    </row>
    <row r="38" spans="1:11" ht="22.5" customHeight="1">
      <c r="A38" s="292">
        <v>34</v>
      </c>
      <c r="B38" s="293" t="s">
        <v>31</v>
      </c>
      <c r="C38" s="294">
        <v>12883584</v>
      </c>
      <c r="D38" s="294">
        <v>11031544</v>
      </c>
      <c r="E38" s="294">
        <f t="shared" si="1"/>
        <v>23915128</v>
      </c>
      <c r="F38" s="294">
        <v>2627420</v>
      </c>
      <c r="G38" s="294">
        <v>2178459</v>
      </c>
      <c r="H38" s="294">
        <f t="shared" si="0"/>
        <v>4805879</v>
      </c>
      <c r="I38" s="294">
        <v>62299</v>
      </c>
      <c r="J38" s="294">
        <v>59794</v>
      </c>
      <c r="K38" s="295">
        <f t="shared" si="2"/>
        <v>122093</v>
      </c>
    </row>
    <row r="39" spans="1:11" ht="22.5" customHeight="1">
      <c r="A39" s="292">
        <v>35</v>
      </c>
      <c r="B39" s="293" t="s">
        <v>1308</v>
      </c>
      <c r="C39" s="294">
        <v>634752</v>
      </c>
      <c r="D39" s="294">
        <v>605878</v>
      </c>
      <c r="E39" s="294">
        <f t="shared" si="1"/>
        <v>1240630</v>
      </c>
      <c r="F39" s="294">
        <v>120202</v>
      </c>
      <c r="G39" s="294">
        <v>114420</v>
      </c>
      <c r="H39" s="294">
        <f t="shared" si="0"/>
        <v>234622</v>
      </c>
      <c r="I39" s="294">
        <v>19525</v>
      </c>
      <c r="J39" s="294">
        <v>19786</v>
      </c>
      <c r="K39" s="295">
        <f t="shared" si="2"/>
        <v>39311</v>
      </c>
    </row>
    <row r="40" spans="1:11" ht="22.5" customHeight="1">
      <c r="A40" s="292">
        <v>36</v>
      </c>
      <c r="B40" s="297" t="s">
        <v>33</v>
      </c>
      <c r="C40" s="294">
        <v>5506996</v>
      </c>
      <c r="D40" s="294">
        <v>5450160</v>
      </c>
      <c r="E40" s="294">
        <f t="shared" si="1"/>
        <v>10957156</v>
      </c>
      <c r="F40" s="294">
        <v>1360855</v>
      </c>
      <c r="G40" s="294">
        <v>1320338</v>
      </c>
      <c r="H40" s="294">
        <f t="shared" si="0"/>
        <v>2681193</v>
      </c>
      <c r="I40" s="294">
        <v>322548</v>
      </c>
      <c r="J40" s="294">
        <v>339930</v>
      </c>
      <c r="K40" s="295">
        <f t="shared" si="2"/>
        <v>662478</v>
      </c>
    </row>
    <row r="41" spans="1:11" ht="22.5" customHeight="1">
      <c r="A41" s="298"/>
      <c r="B41" s="299" t="s">
        <v>49</v>
      </c>
      <c r="C41" s="300">
        <f>SUM(C5:C40)</f>
        <v>73294003</v>
      </c>
      <c r="D41" s="300">
        <f t="shared" ref="D41:K41" si="3">SUM(D5:D40)</f>
        <v>67264696</v>
      </c>
      <c r="E41" s="300">
        <f t="shared" si="3"/>
        <v>140558699</v>
      </c>
      <c r="F41" s="300">
        <f t="shared" si="3"/>
        <v>12556808</v>
      </c>
      <c r="G41" s="300">
        <f t="shared" si="3"/>
        <v>11492527</v>
      </c>
      <c r="H41" s="300">
        <f t="shared" si="3"/>
        <v>24049335</v>
      </c>
      <c r="I41" s="300">
        <f t="shared" si="3"/>
        <v>5883333</v>
      </c>
      <c r="J41" s="300">
        <f t="shared" si="3"/>
        <v>6020843</v>
      </c>
      <c r="K41" s="300">
        <f t="shared" si="3"/>
        <v>11904176</v>
      </c>
    </row>
  </sheetData>
  <mergeCells count="6">
    <mergeCell ref="A1:K1"/>
    <mergeCell ref="A2:A3"/>
    <mergeCell ref="B2:B3"/>
    <mergeCell ref="C2:E2"/>
    <mergeCell ref="F2:H2"/>
    <mergeCell ref="I2:K2"/>
  </mergeCells>
  <pageMargins left="0.59055118110236227" right="0.19685039370078741" top="0.6692913385826772" bottom="0.51181102362204722" header="0.31496062992125984" footer="0.31496062992125984"/>
  <pageSetup paperSize="9" scale="84" firstPageNumber="119" orientation="portrait" useFirstPageNumber="1" r:id="rId1"/>
  <headerFooter>
    <oddFooter>&amp;L&amp;"Arial,Italic"&amp;9AISHE 2012-13&amp;CT-&amp;P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L43"/>
  <sheetViews>
    <sheetView view="pageBreakPreview" zoomScaleSheetLayoutView="100" workbookViewId="0">
      <pane xSplit="2" ySplit="3" topLeftCell="V4" activePane="bottomRight" state="frozen"/>
      <selection pane="topRight" activeCell="C1" sqref="C1"/>
      <selection pane="bottomLeft" activeCell="A4" sqref="A4"/>
      <selection pane="bottomRight" activeCell="AM1" sqref="AM1:AN1048576"/>
    </sheetView>
  </sheetViews>
  <sheetFormatPr defaultRowHeight="15.75"/>
  <cols>
    <col min="1" max="1" width="5.140625" style="68" customWidth="1"/>
    <col min="2" max="2" width="22" style="68" customWidth="1"/>
    <col min="3" max="3" width="7.5703125" style="68" customWidth="1"/>
    <col min="4" max="5" width="8.140625" style="68" customWidth="1"/>
    <col min="6" max="8" width="7.7109375" style="68" customWidth="1"/>
    <col min="9" max="11" width="7.5703125" style="68" customWidth="1"/>
    <col min="12" max="14" width="9.140625" style="68" customWidth="1"/>
    <col min="15" max="17" width="8.85546875" style="68" customWidth="1"/>
    <col min="18" max="20" width="8.5703125" style="68" customWidth="1"/>
    <col min="21" max="26" width="7.5703125" style="68" customWidth="1"/>
    <col min="27" max="32" width="7.85546875" style="68" customWidth="1"/>
    <col min="33" max="35" width="8" style="68" customWidth="1"/>
    <col min="36" max="38" width="9" style="68" customWidth="1"/>
    <col min="39" max="16384" width="9.140625" style="68"/>
  </cols>
  <sheetData>
    <row r="1" spans="1:38" s="98" customFormat="1" ht="27" customHeight="1">
      <c r="B1" s="69" t="s">
        <v>1345</v>
      </c>
      <c r="C1" s="70" t="s">
        <v>1309</v>
      </c>
      <c r="O1" s="70" t="str">
        <f>C1</f>
        <v>Enrolment by Type in  University teaching departments and its Constituent Units/Off-campus Centres</v>
      </c>
      <c r="U1" s="70"/>
      <c r="AA1" s="70" t="str">
        <f>O1</f>
        <v>Enrolment by Type in  University teaching departments and its Constituent Units/Off-campus Centres</v>
      </c>
      <c r="AD1" s="70"/>
    </row>
    <row r="2" spans="1:38" s="71" customFormat="1" ht="33" customHeight="1">
      <c r="A2" s="414" t="s">
        <v>108</v>
      </c>
      <c r="B2" s="416" t="s">
        <v>36</v>
      </c>
      <c r="C2" s="410" t="s">
        <v>667</v>
      </c>
      <c r="D2" s="411"/>
      <c r="E2" s="412"/>
      <c r="F2" s="410" t="s">
        <v>668</v>
      </c>
      <c r="G2" s="411"/>
      <c r="H2" s="412"/>
      <c r="I2" s="410" t="s">
        <v>669</v>
      </c>
      <c r="J2" s="411"/>
      <c r="K2" s="412"/>
      <c r="L2" s="410" t="s">
        <v>670</v>
      </c>
      <c r="M2" s="411"/>
      <c r="N2" s="412"/>
      <c r="O2" s="410" t="s">
        <v>671</v>
      </c>
      <c r="P2" s="411"/>
      <c r="Q2" s="412"/>
      <c r="R2" s="410" t="s">
        <v>672</v>
      </c>
      <c r="S2" s="411"/>
      <c r="T2" s="412"/>
      <c r="U2" s="410" t="s">
        <v>673</v>
      </c>
      <c r="V2" s="411"/>
      <c r="W2" s="412"/>
      <c r="X2" s="410" t="s">
        <v>674</v>
      </c>
      <c r="Y2" s="411"/>
      <c r="Z2" s="412"/>
      <c r="AA2" s="410" t="s">
        <v>675</v>
      </c>
      <c r="AB2" s="411"/>
      <c r="AC2" s="412"/>
      <c r="AD2" s="410" t="s">
        <v>676</v>
      </c>
      <c r="AE2" s="411"/>
      <c r="AF2" s="412"/>
      <c r="AG2" s="410" t="s">
        <v>47</v>
      </c>
      <c r="AH2" s="411"/>
      <c r="AI2" s="412"/>
      <c r="AJ2" s="410" t="s">
        <v>48</v>
      </c>
      <c r="AK2" s="411"/>
      <c r="AL2" s="412"/>
    </row>
    <row r="3" spans="1:38" s="73" customFormat="1" ht="24.75" customHeight="1">
      <c r="A3" s="415"/>
      <c r="B3" s="416"/>
      <c r="C3" s="164" t="s">
        <v>117</v>
      </c>
      <c r="D3" s="164" t="s">
        <v>118</v>
      </c>
      <c r="E3" s="164" t="s">
        <v>104</v>
      </c>
      <c r="F3" s="164" t="s">
        <v>117</v>
      </c>
      <c r="G3" s="164" t="s">
        <v>118</v>
      </c>
      <c r="H3" s="164" t="s">
        <v>104</v>
      </c>
      <c r="I3" s="164" t="s">
        <v>117</v>
      </c>
      <c r="J3" s="164" t="s">
        <v>118</v>
      </c>
      <c r="K3" s="164" t="s">
        <v>104</v>
      </c>
      <c r="L3" s="164" t="s">
        <v>117</v>
      </c>
      <c r="M3" s="164" t="s">
        <v>118</v>
      </c>
      <c r="N3" s="164" t="s">
        <v>104</v>
      </c>
      <c r="O3" s="164" t="s">
        <v>117</v>
      </c>
      <c r="P3" s="164" t="s">
        <v>118</v>
      </c>
      <c r="Q3" s="164" t="s">
        <v>104</v>
      </c>
      <c r="R3" s="164" t="s">
        <v>117</v>
      </c>
      <c r="S3" s="164" t="s">
        <v>118</v>
      </c>
      <c r="T3" s="164" t="s">
        <v>104</v>
      </c>
      <c r="U3" s="164" t="s">
        <v>117</v>
      </c>
      <c r="V3" s="164" t="s">
        <v>118</v>
      </c>
      <c r="W3" s="164" t="s">
        <v>104</v>
      </c>
      <c r="X3" s="164" t="s">
        <v>117</v>
      </c>
      <c r="Y3" s="164" t="s">
        <v>118</v>
      </c>
      <c r="Z3" s="164" t="s">
        <v>104</v>
      </c>
      <c r="AA3" s="164" t="s">
        <v>117</v>
      </c>
      <c r="AB3" s="164" t="s">
        <v>118</v>
      </c>
      <c r="AC3" s="164" t="s">
        <v>104</v>
      </c>
      <c r="AD3" s="164" t="s">
        <v>117</v>
      </c>
      <c r="AE3" s="164" t="s">
        <v>118</v>
      </c>
      <c r="AF3" s="164" t="s">
        <v>104</v>
      </c>
      <c r="AG3" s="164" t="s">
        <v>117</v>
      </c>
      <c r="AH3" s="164" t="s">
        <v>118</v>
      </c>
      <c r="AI3" s="164" t="s">
        <v>104</v>
      </c>
      <c r="AJ3" s="164" t="s">
        <v>117</v>
      </c>
      <c r="AK3" s="164" t="s">
        <v>118</v>
      </c>
      <c r="AL3" s="164" t="s">
        <v>104</v>
      </c>
    </row>
    <row r="4" spans="1:38" s="73" customFormat="1" ht="15" customHeight="1">
      <c r="A4" s="88">
        <v>1</v>
      </c>
      <c r="B4" s="88">
        <v>2</v>
      </c>
      <c r="C4" s="88">
        <v>5</v>
      </c>
      <c r="D4" s="88">
        <v>6</v>
      </c>
      <c r="E4" s="88">
        <v>7</v>
      </c>
      <c r="F4" s="88">
        <v>8</v>
      </c>
      <c r="G4" s="88">
        <v>9</v>
      </c>
      <c r="H4" s="88">
        <v>10</v>
      </c>
      <c r="I4" s="88">
        <v>11</v>
      </c>
      <c r="J4" s="88">
        <v>12</v>
      </c>
      <c r="K4" s="88">
        <v>13</v>
      </c>
      <c r="L4" s="88">
        <v>14</v>
      </c>
      <c r="M4" s="88">
        <v>15</v>
      </c>
      <c r="N4" s="88">
        <v>16</v>
      </c>
      <c r="O4" s="88">
        <v>17</v>
      </c>
      <c r="P4" s="88">
        <v>18</v>
      </c>
      <c r="Q4" s="88">
        <v>19</v>
      </c>
      <c r="R4" s="88">
        <v>20</v>
      </c>
      <c r="S4" s="88">
        <v>21</v>
      </c>
      <c r="T4" s="88">
        <v>22</v>
      </c>
      <c r="U4" s="88">
        <v>23</v>
      </c>
      <c r="V4" s="88">
        <v>24</v>
      </c>
      <c r="W4" s="88">
        <v>25</v>
      </c>
      <c r="X4" s="88">
        <v>26</v>
      </c>
      <c r="Y4" s="88">
        <v>27</v>
      </c>
      <c r="Z4" s="88">
        <v>28</v>
      </c>
      <c r="AA4" s="88"/>
      <c r="AB4" s="88"/>
      <c r="AC4" s="88"/>
      <c r="AD4" s="88"/>
      <c r="AE4" s="88"/>
      <c r="AF4" s="88"/>
      <c r="AG4" s="88"/>
      <c r="AH4" s="88"/>
      <c r="AI4" s="88"/>
      <c r="AJ4" s="88">
        <v>29</v>
      </c>
      <c r="AK4" s="88">
        <v>30</v>
      </c>
      <c r="AL4" s="88">
        <v>31</v>
      </c>
    </row>
    <row r="5" spans="1:38" s="73" customFormat="1" ht="30.75" customHeight="1">
      <c r="A5" s="75">
        <v>1</v>
      </c>
      <c r="B5" s="76" t="s">
        <v>0</v>
      </c>
      <c r="C5" s="92">
        <v>76</v>
      </c>
      <c r="D5" s="92">
        <v>29</v>
      </c>
      <c r="E5" s="94">
        <v>105</v>
      </c>
      <c r="F5" s="92">
        <v>1607</v>
      </c>
      <c r="G5" s="92">
        <v>2038</v>
      </c>
      <c r="H5" s="94">
        <v>3645</v>
      </c>
      <c r="I5" s="92">
        <v>0</v>
      </c>
      <c r="J5" s="92">
        <v>0</v>
      </c>
      <c r="K5" s="94">
        <v>0</v>
      </c>
      <c r="L5" s="92">
        <v>838</v>
      </c>
      <c r="M5" s="92">
        <v>824</v>
      </c>
      <c r="N5" s="94">
        <v>1662</v>
      </c>
      <c r="O5" s="92">
        <v>0</v>
      </c>
      <c r="P5" s="92">
        <v>0</v>
      </c>
      <c r="Q5" s="94">
        <v>0</v>
      </c>
      <c r="R5" s="92">
        <v>0</v>
      </c>
      <c r="S5" s="92">
        <v>0</v>
      </c>
      <c r="T5" s="94">
        <v>0</v>
      </c>
      <c r="U5" s="92">
        <v>0</v>
      </c>
      <c r="V5" s="92">
        <v>0</v>
      </c>
      <c r="W5" s="94">
        <v>0</v>
      </c>
      <c r="X5" s="92">
        <v>0</v>
      </c>
      <c r="Y5" s="92">
        <v>0</v>
      </c>
      <c r="Z5" s="94">
        <v>0</v>
      </c>
      <c r="AA5" s="92">
        <v>0</v>
      </c>
      <c r="AB5" s="92">
        <v>0</v>
      </c>
      <c r="AC5" s="94">
        <v>0</v>
      </c>
      <c r="AD5" s="92">
        <v>0</v>
      </c>
      <c r="AE5" s="92">
        <v>0</v>
      </c>
      <c r="AF5" s="94">
        <v>0</v>
      </c>
      <c r="AG5" s="92">
        <v>0</v>
      </c>
      <c r="AH5" s="92">
        <v>0</v>
      </c>
      <c r="AI5" s="94">
        <v>0</v>
      </c>
      <c r="AJ5" s="94">
        <v>2521</v>
      </c>
      <c r="AK5" s="94">
        <v>2891</v>
      </c>
      <c r="AL5" s="94">
        <v>5412</v>
      </c>
    </row>
    <row r="6" spans="1:38" s="73" customFormat="1" ht="21.75" customHeight="1">
      <c r="A6" s="75">
        <v>2</v>
      </c>
      <c r="B6" s="80" t="s">
        <v>1</v>
      </c>
      <c r="C6" s="92">
        <v>0</v>
      </c>
      <c r="D6" s="92">
        <v>0</v>
      </c>
      <c r="E6" s="94">
        <v>0</v>
      </c>
      <c r="F6" s="92">
        <v>2843</v>
      </c>
      <c r="G6" s="92">
        <v>1442</v>
      </c>
      <c r="H6" s="94">
        <v>4285</v>
      </c>
      <c r="I6" s="92">
        <v>0</v>
      </c>
      <c r="J6" s="92">
        <v>0</v>
      </c>
      <c r="K6" s="94">
        <v>0</v>
      </c>
      <c r="L6" s="92">
        <v>187538</v>
      </c>
      <c r="M6" s="92">
        <v>148794</v>
      </c>
      <c r="N6" s="94">
        <v>336332</v>
      </c>
      <c r="O6" s="92">
        <v>34724</v>
      </c>
      <c r="P6" s="92">
        <v>27507</v>
      </c>
      <c r="Q6" s="94">
        <v>62231</v>
      </c>
      <c r="R6" s="92">
        <v>0</v>
      </c>
      <c r="S6" s="92">
        <v>0</v>
      </c>
      <c r="T6" s="94">
        <v>0</v>
      </c>
      <c r="U6" s="92">
        <v>285</v>
      </c>
      <c r="V6" s="92">
        <v>697</v>
      </c>
      <c r="W6" s="94">
        <v>982</v>
      </c>
      <c r="X6" s="92">
        <v>1806</v>
      </c>
      <c r="Y6" s="92">
        <v>879</v>
      </c>
      <c r="Z6" s="94">
        <v>2685</v>
      </c>
      <c r="AA6" s="92">
        <v>0</v>
      </c>
      <c r="AB6" s="92">
        <v>0</v>
      </c>
      <c r="AC6" s="94">
        <v>0</v>
      </c>
      <c r="AD6" s="92">
        <v>30503</v>
      </c>
      <c r="AE6" s="92">
        <v>12874</v>
      </c>
      <c r="AF6" s="94">
        <v>43377</v>
      </c>
      <c r="AG6" s="92">
        <v>304</v>
      </c>
      <c r="AH6" s="92">
        <v>130</v>
      </c>
      <c r="AI6" s="94">
        <v>434</v>
      </c>
      <c r="AJ6" s="94">
        <v>258003</v>
      </c>
      <c r="AK6" s="94">
        <v>192323</v>
      </c>
      <c r="AL6" s="94">
        <v>450326</v>
      </c>
    </row>
    <row r="7" spans="1:38" s="73" customFormat="1" ht="21.75" customHeight="1">
      <c r="A7" s="75">
        <v>3</v>
      </c>
      <c r="B7" s="80" t="s">
        <v>2</v>
      </c>
      <c r="C7" s="92">
        <v>1060</v>
      </c>
      <c r="D7" s="92">
        <v>3038</v>
      </c>
      <c r="E7" s="94">
        <v>4098</v>
      </c>
      <c r="F7" s="92">
        <v>1883</v>
      </c>
      <c r="G7" s="92">
        <v>1966</v>
      </c>
      <c r="H7" s="94">
        <v>3849</v>
      </c>
      <c r="I7" s="92">
        <v>197</v>
      </c>
      <c r="J7" s="92">
        <v>47</v>
      </c>
      <c r="K7" s="94">
        <v>244</v>
      </c>
      <c r="L7" s="92">
        <v>0</v>
      </c>
      <c r="M7" s="92">
        <v>0</v>
      </c>
      <c r="N7" s="94">
        <v>0</v>
      </c>
      <c r="O7" s="92">
        <v>0</v>
      </c>
      <c r="P7" s="92">
        <v>0</v>
      </c>
      <c r="Q7" s="94">
        <v>0</v>
      </c>
      <c r="R7" s="92">
        <v>0</v>
      </c>
      <c r="S7" s="92">
        <v>0</v>
      </c>
      <c r="T7" s="94">
        <v>0</v>
      </c>
      <c r="U7" s="92">
        <v>0</v>
      </c>
      <c r="V7" s="92">
        <v>0</v>
      </c>
      <c r="W7" s="94">
        <v>0</v>
      </c>
      <c r="X7" s="92">
        <v>1088</v>
      </c>
      <c r="Y7" s="92">
        <v>371</v>
      </c>
      <c r="Z7" s="94">
        <v>1459</v>
      </c>
      <c r="AA7" s="92">
        <v>0</v>
      </c>
      <c r="AB7" s="92">
        <v>0</v>
      </c>
      <c r="AC7" s="94">
        <v>0</v>
      </c>
      <c r="AD7" s="92">
        <v>0</v>
      </c>
      <c r="AE7" s="92">
        <v>0</v>
      </c>
      <c r="AF7" s="94">
        <v>0</v>
      </c>
      <c r="AG7" s="92">
        <v>0</v>
      </c>
      <c r="AH7" s="92">
        <v>0</v>
      </c>
      <c r="AI7" s="94">
        <v>0</v>
      </c>
      <c r="AJ7" s="94">
        <v>4228</v>
      </c>
      <c r="AK7" s="94">
        <v>5422</v>
      </c>
      <c r="AL7" s="94">
        <v>9650</v>
      </c>
    </row>
    <row r="8" spans="1:38" s="73" customFormat="1" ht="21.75" customHeight="1">
      <c r="A8" s="75">
        <v>4</v>
      </c>
      <c r="B8" s="80" t="s">
        <v>3</v>
      </c>
      <c r="C8" s="92">
        <v>3615</v>
      </c>
      <c r="D8" s="92">
        <v>2905</v>
      </c>
      <c r="E8" s="94">
        <v>6520</v>
      </c>
      <c r="F8" s="92">
        <v>4736</v>
      </c>
      <c r="G8" s="92">
        <v>3990</v>
      </c>
      <c r="H8" s="94">
        <v>8726</v>
      </c>
      <c r="I8" s="92">
        <v>6056</v>
      </c>
      <c r="J8" s="92">
        <v>831</v>
      </c>
      <c r="K8" s="94">
        <v>6887</v>
      </c>
      <c r="L8" s="92">
        <v>17895</v>
      </c>
      <c r="M8" s="92">
        <v>20300</v>
      </c>
      <c r="N8" s="94">
        <v>38195</v>
      </c>
      <c r="O8" s="92">
        <v>40611</v>
      </c>
      <c r="P8" s="92">
        <v>38157</v>
      </c>
      <c r="Q8" s="94">
        <v>78768</v>
      </c>
      <c r="R8" s="92">
        <v>2196</v>
      </c>
      <c r="S8" s="92">
        <v>1281</v>
      </c>
      <c r="T8" s="94">
        <v>3477</v>
      </c>
      <c r="U8" s="92">
        <v>0</v>
      </c>
      <c r="V8" s="92">
        <v>0</v>
      </c>
      <c r="W8" s="94">
        <v>0</v>
      </c>
      <c r="X8" s="92">
        <v>122</v>
      </c>
      <c r="Y8" s="92">
        <v>45</v>
      </c>
      <c r="Z8" s="94">
        <v>167</v>
      </c>
      <c r="AA8" s="92">
        <v>0</v>
      </c>
      <c r="AB8" s="92">
        <v>0</v>
      </c>
      <c r="AC8" s="94">
        <v>0</v>
      </c>
      <c r="AD8" s="92">
        <v>6</v>
      </c>
      <c r="AE8" s="92">
        <v>0</v>
      </c>
      <c r="AF8" s="94">
        <v>6</v>
      </c>
      <c r="AG8" s="92">
        <v>0</v>
      </c>
      <c r="AH8" s="92">
        <v>0</v>
      </c>
      <c r="AI8" s="94">
        <v>0</v>
      </c>
      <c r="AJ8" s="94">
        <v>75237</v>
      </c>
      <c r="AK8" s="94">
        <v>67509</v>
      </c>
      <c r="AL8" s="94">
        <v>142746</v>
      </c>
    </row>
    <row r="9" spans="1:38" s="73" customFormat="1" ht="21.75" customHeight="1">
      <c r="A9" s="75">
        <v>5</v>
      </c>
      <c r="B9" s="80" t="s">
        <v>4</v>
      </c>
      <c r="C9" s="92">
        <v>3874</v>
      </c>
      <c r="D9" s="92">
        <v>3234</v>
      </c>
      <c r="E9" s="94">
        <v>7108</v>
      </c>
      <c r="F9" s="92">
        <v>26946</v>
      </c>
      <c r="G9" s="92">
        <v>21380</v>
      </c>
      <c r="H9" s="94">
        <v>48326</v>
      </c>
      <c r="I9" s="92">
        <v>2762</v>
      </c>
      <c r="J9" s="92">
        <v>335</v>
      </c>
      <c r="K9" s="94">
        <v>3097</v>
      </c>
      <c r="L9" s="92">
        <v>40613</v>
      </c>
      <c r="M9" s="92">
        <v>23728</v>
      </c>
      <c r="N9" s="94">
        <v>64341</v>
      </c>
      <c r="O9" s="92">
        <v>25788</v>
      </c>
      <c r="P9" s="92">
        <v>11457</v>
      </c>
      <c r="Q9" s="94">
        <v>37245</v>
      </c>
      <c r="R9" s="92">
        <v>0</v>
      </c>
      <c r="S9" s="92">
        <v>0</v>
      </c>
      <c r="T9" s="94">
        <v>0</v>
      </c>
      <c r="U9" s="92">
        <v>356</v>
      </c>
      <c r="V9" s="92">
        <v>428</v>
      </c>
      <c r="W9" s="94">
        <v>784</v>
      </c>
      <c r="X9" s="92">
        <v>311</v>
      </c>
      <c r="Y9" s="92">
        <v>128</v>
      </c>
      <c r="Z9" s="94">
        <v>439</v>
      </c>
      <c r="AA9" s="92">
        <v>0</v>
      </c>
      <c r="AB9" s="92">
        <v>0</v>
      </c>
      <c r="AC9" s="94">
        <v>0</v>
      </c>
      <c r="AD9" s="92">
        <v>118</v>
      </c>
      <c r="AE9" s="92">
        <v>59</v>
      </c>
      <c r="AF9" s="94">
        <v>177</v>
      </c>
      <c r="AG9" s="92">
        <v>0</v>
      </c>
      <c r="AH9" s="92">
        <v>0</v>
      </c>
      <c r="AI9" s="94">
        <v>0</v>
      </c>
      <c r="AJ9" s="94">
        <v>100768</v>
      </c>
      <c r="AK9" s="94">
        <v>60749</v>
      </c>
      <c r="AL9" s="94">
        <v>161517</v>
      </c>
    </row>
    <row r="10" spans="1:38" s="73" customFormat="1" ht="21.75" customHeight="1">
      <c r="A10" s="75">
        <v>6</v>
      </c>
      <c r="B10" s="80" t="s">
        <v>5</v>
      </c>
      <c r="C10" s="92">
        <v>0</v>
      </c>
      <c r="D10" s="92">
        <v>0</v>
      </c>
      <c r="E10" s="94">
        <v>0</v>
      </c>
      <c r="F10" s="92">
        <v>2018</v>
      </c>
      <c r="G10" s="92">
        <v>1493</v>
      </c>
      <c r="H10" s="94">
        <v>3511</v>
      </c>
      <c r="I10" s="92">
        <v>798</v>
      </c>
      <c r="J10" s="92">
        <v>273</v>
      </c>
      <c r="K10" s="94">
        <v>1071</v>
      </c>
      <c r="L10" s="92">
        <v>22246</v>
      </c>
      <c r="M10" s="92">
        <v>16988</v>
      </c>
      <c r="N10" s="94">
        <v>39234</v>
      </c>
      <c r="O10" s="92">
        <v>0</v>
      </c>
      <c r="P10" s="92">
        <v>0</v>
      </c>
      <c r="Q10" s="94">
        <v>0</v>
      </c>
      <c r="R10" s="92">
        <v>0</v>
      </c>
      <c r="S10" s="92">
        <v>0</v>
      </c>
      <c r="T10" s="94">
        <v>0</v>
      </c>
      <c r="U10" s="92">
        <v>0</v>
      </c>
      <c r="V10" s="92">
        <v>0</v>
      </c>
      <c r="W10" s="94">
        <v>0</v>
      </c>
      <c r="X10" s="92">
        <v>1500</v>
      </c>
      <c r="Y10" s="92">
        <v>360</v>
      </c>
      <c r="Z10" s="94">
        <v>1860</v>
      </c>
      <c r="AA10" s="92">
        <v>0</v>
      </c>
      <c r="AB10" s="92">
        <v>0</v>
      </c>
      <c r="AC10" s="94">
        <v>0</v>
      </c>
      <c r="AD10" s="92">
        <v>10</v>
      </c>
      <c r="AE10" s="92">
        <v>3</v>
      </c>
      <c r="AF10" s="94">
        <v>13</v>
      </c>
      <c r="AG10" s="92">
        <v>0</v>
      </c>
      <c r="AH10" s="92">
        <v>0</v>
      </c>
      <c r="AI10" s="94">
        <v>0</v>
      </c>
      <c r="AJ10" s="94">
        <v>26572</v>
      </c>
      <c r="AK10" s="94">
        <v>19117</v>
      </c>
      <c r="AL10" s="94">
        <v>45689</v>
      </c>
    </row>
    <row r="11" spans="1:38" s="73" customFormat="1" ht="21.75" customHeight="1">
      <c r="A11" s="75">
        <v>7</v>
      </c>
      <c r="B11" s="80" t="s">
        <v>6</v>
      </c>
      <c r="C11" s="92">
        <v>3245</v>
      </c>
      <c r="D11" s="92">
        <v>1774</v>
      </c>
      <c r="E11" s="94">
        <v>5019</v>
      </c>
      <c r="F11" s="92">
        <v>4032</v>
      </c>
      <c r="G11" s="92">
        <v>2205</v>
      </c>
      <c r="H11" s="94">
        <v>6237</v>
      </c>
      <c r="I11" s="92">
        <v>3041</v>
      </c>
      <c r="J11" s="92">
        <v>801</v>
      </c>
      <c r="K11" s="94">
        <v>3842</v>
      </c>
      <c r="L11" s="92">
        <v>5750</v>
      </c>
      <c r="M11" s="92">
        <v>7963</v>
      </c>
      <c r="N11" s="94">
        <v>13713</v>
      </c>
      <c r="O11" s="92">
        <v>6961</v>
      </c>
      <c r="P11" s="92">
        <v>3858</v>
      </c>
      <c r="Q11" s="94">
        <v>10819</v>
      </c>
      <c r="R11" s="92">
        <v>19782</v>
      </c>
      <c r="S11" s="92">
        <v>9779</v>
      </c>
      <c r="T11" s="94">
        <v>29561</v>
      </c>
      <c r="U11" s="92">
        <v>0</v>
      </c>
      <c r="V11" s="92">
        <v>0</v>
      </c>
      <c r="W11" s="94">
        <v>0</v>
      </c>
      <c r="X11" s="92">
        <v>0</v>
      </c>
      <c r="Y11" s="92">
        <v>0</v>
      </c>
      <c r="Z11" s="94">
        <v>0</v>
      </c>
      <c r="AA11" s="92">
        <v>0</v>
      </c>
      <c r="AB11" s="92">
        <v>0</v>
      </c>
      <c r="AC11" s="94">
        <v>0</v>
      </c>
      <c r="AD11" s="92">
        <v>0</v>
      </c>
      <c r="AE11" s="92">
        <v>0</v>
      </c>
      <c r="AF11" s="94">
        <v>0</v>
      </c>
      <c r="AG11" s="92">
        <v>0</v>
      </c>
      <c r="AH11" s="92">
        <v>0</v>
      </c>
      <c r="AI11" s="94">
        <v>0</v>
      </c>
      <c r="AJ11" s="94">
        <v>42811</v>
      </c>
      <c r="AK11" s="94">
        <v>26380</v>
      </c>
      <c r="AL11" s="94">
        <v>69191</v>
      </c>
    </row>
    <row r="12" spans="1:38" s="73" customFormat="1" ht="21.75" customHeight="1">
      <c r="A12" s="75">
        <v>8</v>
      </c>
      <c r="B12" s="80" t="s">
        <v>7</v>
      </c>
      <c r="C12" s="92">
        <v>0</v>
      </c>
      <c r="D12" s="92">
        <v>0</v>
      </c>
      <c r="E12" s="94">
        <v>0</v>
      </c>
      <c r="F12" s="92">
        <v>0</v>
      </c>
      <c r="G12" s="92">
        <v>0</v>
      </c>
      <c r="H12" s="94">
        <v>0</v>
      </c>
      <c r="I12" s="92">
        <v>0</v>
      </c>
      <c r="J12" s="92">
        <v>0</v>
      </c>
      <c r="K12" s="94">
        <v>0</v>
      </c>
      <c r="L12" s="92">
        <v>104</v>
      </c>
      <c r="M12" s="92">
        <v>53</v>
      </c>
      <c r="N12" s="94">
        <v>157</v>
      </c>
      <c r="O12" s="92">
        <v>0</v>
      </c>
      <c r="P12" s="92">
        <v>0</v>
      </c>
      <c r="Q12" s="94">
        <v>0</v>
      </c>
      <c r="R12" s="92">
        <v>0</v>
      </c>
      <c r="S12" s="92">
        <v>0</v>
      </c>
      <c r="T12" s="94">
        <v>0</v>
      </c>
      <c r="U12" s="92">
        <v>0</v>
      </c>
      <c r="V12" s="92">
        <v>0</v>
      </c>
      <c r="W12" s="94">
        <v>0</v>
      </c>
      <c r="X12" s="92">
        <v>0</v>
      </c>
      <c r="Y12" s="92">
        <v>0</v>
      </c>
      <c r="Z12" s="94">
        <v>0</v>
      </c>
      <c r="AA12" s="92">
        <v>0</v>
      </c>
      <c r="AB12" s="92">
        <v>0</v>
      </c>
      <c r="AC12" s="94">
        <v>0</v>
      </c>
      <c r="AD12" s="92">
        <v>0</v>
      </c>
      <c r="AE12" s="92">
        <v>0</v>
      </c>
      <c r="AF12" s="94">
        <v>0</v>
      </c>
      <c r="AG12" s="92">
        <v>0</v>
      </c>
      <c r="AH12" s="92">
        <v>0</v>
      </c>
      <c r="AI12" s="94">
        <v>0</v>
      </c>
      <c r="AJ12" s="94">
        <v>104</v>
      </c>
      <c r="AK12" s="94">
        <v>53</v>
      </c>
      <c r="AL12" s="94">
        <v>157</v>
      </c>
    </row>
    <row r="13" spans="1:38" s="73" customFormat="1" ht="21.75" customHeight="1">
      <c r="A13" s="75">
        <v>9</v>
      </c>
      <c r="B13" s="80" t="s">
        <v>81</v>
      </c>
      <c r="C13" s="92">
        <v>0</v>
      </c>
      <c r="D13" s="92">
        <v>0</v>
      </c>
      <c r="E13" s="94">
        <v>0</v>
      </c>
      <c r="F13" s="92">
        <v>0</v>
      </c>
      <c r="G13" s="92">
        <v>0</v>
      </c>
      <c r="H13" s="94">
        <v>0</v>
      </c>
      <c r="I13" s="92">
        <v>0</v>
      </c>
      <c r="J13" s="92">
        <v>0</v>
      </c>
      <c r="K13" s="94">
        <v>0</v>
      </c>
      <c r="L13" s="92">
        <v>0</v>
      </c>
      <c r="M13" s="92">
        <v>0</v>
      </c>
      <c r="N13" s="94">
        <v>0</v>
      </c>
      <c r="O13" s="92">
        <v>0</v>
      </c>
      <c r="P13" s="92">
        <v>0</v>
      </c>
      <c r="Q13" s="94">
        <v>0</v>
      </c>
      <c r="R13" s="92">
        <v>0</v>
      </c>
      <c r="S13" s="92">
        <v>0</v>
      </c>
      <c r="T13" s="94">
        <v>0</v>
      </c>
      <c r="U13" s="92">
        <v>0</v>
      </c>
      <c r="V13" s="92">
        <v>0</v>
      </c>
      <c r="W13" s="94">
        <v>0</v>
      </c>
      <c r="X13" s="92">
        <v>0</v>
      </c>
      <c r="Y13" s="92">
        <v>0</v>
      </c>
      <c r="Z13" s="94">
        <v>0</v>
      </c>
      <c r="AA13" s="92">
        <v>0</v>
      </c>
      <c r="AB13" s="92">
        <v>0</v>
      </c>
      <c r="AC13" s="94">
        <v>0</v>
      </c>
      <c r="AD13" s="92">
        <v>0</v>
      </c>
      <c r="AE13" s="92">
        <v>0</v>
      </c>
      <c r="AF13" s="94">
        <v>0</v>
      </c>
      <c r="AG13" s="92">
        <v>0</v>
      </c>
      <c r="AH13" s="92">
        <v>0</v>
      </c>
      <c r="AI13" s="94">
        <v>0</v>
      </c>
      <c r="AJ13" s="94">
        <v>0</v>
      </c>
      <c r="AK13" s="94">
        <v>0</v>
      </c>
      <c r="AL13" s="94">
        <v>0</v>
      </c>
    </row>
    <row r="14" spans="1:38" s="73" customFormat="1" ht="21.75" customHeight="1">
      <c r="A14" s="75">
        <v>10</v>
      </c>
      <c r="B14" s="80" t="s">
        <v>8</v>
      </c>
      <c r="C14" s="92">
        <v>194546</v>
      </c>
      <c r="D14" s="92">
        <v>188391</v>
      </c>
      <c r="E14" s="94">
        <v>382937</v>
      </c>
      <c r="F14" s="92">
        <v>81708</v>
      </c>
      <c r="G14" s="92">
        <v>65018</v>
      </c>
      <c r="H14" s="94">
        <v>146726</v>
      </c>
      <c r="I14" s="92">
        <v>9713</v>
      </c>
      <c r="J14" s="92">
        <v>2710</v>
      </c>
      <c r="K14" s="94">
        <v>12423</v>
      </c>
      <c r="L14" s="92">
        <v>9588</v>
      </c>
      <c r="M14" s="92">
        <v>3698</v>
      </c>
      <c r="N14" s="94">
        <v>13286</v>
      </c>
      <c r="O14" s="92">
        <v>0</v>
      </c>
      <c r="P14" s="92">
        <v>0</v>
      </c>
      <c r="Q14" s="94">
        <v>0</v>
      </c>
      <c r="R14" s="92">
        <v>0</v>
      </c>
      <c r="S14" s="92">
        <v>0</v>
      </c>
      <c r="T14" s="94">
        <v>0</v>
      </c>
      <c r="U14" s="92">
        <v>0</v>
      </c>
      <c r="V14" s="92">
        <v>0</v>
      </c>
      <c r="W14" s="94">
        <v>0</v>
      </c>
      <c r="X14" s="92">
        <v>3175</v>
      </c>
      <c r="Y14" s="92">
        <v>1093</v>
      </c>
      <c r="Z14" s="94">
        <v>4268</v>
      </c>
      <c r="AA14" s="92">
        <v>2630</v>
      </c>
      <c r="AB14" s="92">
        <v>1979</v>
      </c>
      <c r="AC14" s="94">
        <v>4609</v>
      </c>
      <c r="AD14" s="92">
        <v>33221</v>
      </c>
      <c r="AE14" s="92">
        <v>15586</v>
      </c>
      <c r="AF14" s="94">
        <v>48807</v>
      </c>
      <c r="AG14" s="92">
        <v>0</v>
      </c>
      <c r="AH14" s="92">
        <v>0</v>
      </c>
      <c r="AI14" s="94">
        <v>0</v>
      </c>
      <c r="AJ14" s="94">
        <v>334581</v>
      </c>
      <c r="AK14" s="94">
        <v>278475</v>
      </c>
      <c r="AL14" s="94">
        <v>613056</v>
      </c>
    </row>
    <row r="15" spans="1:38" s="73" customFormat="1" ht="21.75" customHeight="1">
      <c r="A15" s="75">
        <v>11</v>
      </c>
      <c r="B15" s="80" t="s">
        <v>9</v>
      </c>
      <c r="C15" s="92">
        <v>0</v>
      </c>
      <c r="D15" s="92">
        <v>0</v>
      </c>
      <c r="E15" s="94">
        <v>0</v>
      </c>
      <c r="F15" s="92">
        <v>2720</v>
      </c>
      <c r="G15" s="92">
        <v>3559</v>
      </c>
      <c r="H15" s="94">
        <v>6279</v>
      </c>
      <c r="I15" s="92">
        <v>69</v>
      </c>
      <c r="J15" s="92">
        <v>15</v>
      </c>
      <c r="K15" s="94">
        <v>84</v>
      </c>
      <c r="L15" s="92">
        <v>487</v>
      </c>
      <c r="M15" s="92">
        <v>938</v>
      </c>
      <c r="N15" s="94">
        <v>1425</v>
      </c>
      <c r="O15" s="92">
        <v>0</v>
      </c>
      <c r="P15" s="92">
        <v>0</v>
      </c>
      <c r="Q15" s="94">
        <v>0</v>
      </c>
      <c r="R15" s="92">
        <v>0</v>
      </c>
      <c r="S15" s="92">
        <v>0</v>
      </c>
      <c r="T15" s="94">
        <v>0</v>
      </c>
      <c r="U15" s="92">
        <v>0</v>
      </c>
      <c r="V15" s="92">
        <v>0</v>
      </c>
      <c r="W15" s="94">
        <v>0</v>
      </c>
      <c r="X15" s="92">
        <v>0</v>
      </c>
      <c r="Y15" s="92">
        <v>0</v>
      </c>
      <c r="Z15" s="94">
        <v>0</v>
      </c>
      <c r="AA15" s="92">
        <v>0</v>
      </c>
      <c r="AB15" s="92">
        <v>0</v>
      </c>
      <c r="AC15" s="94">
        <v>0</v>
      </c>
      <c r="AD15" s="92">
        <v>0</v>
      </c>
      <c r="AE15" s="92">
        <v>0</v>
      </c>
      <c r="AF15" s="94">
        <v>0</v>
      </c>
      <c r="AG15" s="92">
        <v>0</v>
      </c>
      <c r="AH15" s="92">
        <v>0</v>
      </c>
      <c r="AI15" s="94">
        <v>0</v>
      </c>
      <c r="AJ15" s="94">
        <v>3276</v>
      </c>
      <c r="AK15" s="94">
        <v>4512</v>
      </c>
      <c r="AL15" s="94">
        <v>7788</v>
      </c>
    </row>
    <row r="16" spans="1:38" s="73" customFormat="1" ht="21.75" customHeight="1">
      <c r="A16" s="75">
        <v>12</v>
      </c>
      <c r="B16" s="80" t="s">
        <v>10</v>
      </c>
      <c r="C16" s="92">
        <v>343</v>
      </c>
      <c r="D16" s="92">
        <v>194</v>
      </c>
      <c r="E16" s="94">
        <v>537</v>
      </c>
      <c r="F16" s="92">
        <v>13989</v>
      </c>
      <c r="G16" s="92">
        <v>12481</v>
      </c>
      <c r="H16" s="94">
        <v>26470</v>
      </c>
      <c r="I16" s="92">
        <v>3034</v>
      </c>
      <c r="J16" s="92">
        <v>500</v>
      </c>
      <c r="K16" s="94">
        <v>3534</v>
      </c>
      <c r="L16" s="92">
        <v>41940</v>
      </c>
      <c r="M16" s="92">
        <v>36750</v>
      </c>
      <c r="N16" s="94">
        <v>78690</v>
      </c>
      <c r="O16" s="92">
        <v>20222</v>
      </c>
      <c r="P16" s="92">
        <v>15148</v>
      </c>
      <c r="Q16" s="94">
        <v>35370</v>
      </c>
      <c r="R16" s="92">
        <v>44188</v>
      </c>
      <c r="S16" s="92">
        <v>22853</v>
      </c>
      <c r="T16" s="94">
        <v>67041</v>
      </c>
      <c r="U16" s="92">
        <v>0</v>
      </c>
      <c r="V16" s="92">
        <v>0</v>
      </c>
      <c r="W16" s="94">
        <v>0</v>
      </c>
      <c r="X16" s="92">
        <v>0</v>
      </c>
      <c r="Y16" s="92">
        <v>0</v>
      </c>
      <c r="Z16" s="94">
        <v>0</v>
      </c>
      <c r="AA16" s="92">
        <v>999</v>
      </c>
      <c r="AB16" s="92">
        <v>656</v>
      </c>
      <c r="AC16" s="94">
        <v>1655</v>
      </c>
      <c r="AD16" s="92">
        <v>1134</v>
      </c>
      <c r="AE16" s="92">
        <v>1576</v>
      </c>
      <c r="AF16" s="94">
        <v>2710</v>
      </c>
      <c r="AG16" s="92">
        <v>0</v>
      </c>
      <c r="AH16" s="92">
        <v>0</v>
      </c>
      <c r="AI16" s="94">
        <v>0</v>
      </c>
      <c r="AJ16" s="94">
        <v>125849</v>
      </c>
      <c r="AK16" s="94">
        <v>90158</v>
      </c>
      <c r="AL16" s="94">
        <v>216007</v>
      </c>
    </row>
    <row r="17" spans="1:38" s="73" customFormat="1" ht="21.75" customHeight="1">
      <c r="A17" s="75">
        <v>13</v>
      </c>
      <c r="B17" s="80" t="s">
        <v>11</v>
      </c>
      <c r="C17" s="92">
        <v>67</v>
      </c>
      <c r="D17" s="92">
        <v>63</v>
      </c>
      <c r="E17" s="94">
        <v>130</v>
      </c>
      <c r="F17" s="92">
        <v>3739</v>
      </c>
      <c r="G17" s="92">
        <v>1815</v>
      </c>
      <c r="H17" s="94">
        <v>5554</v>
      </c>
      <c r="I17" s="92">
        <v>3260</v>
      </c>
      <c r="J17" s="92">
        <v>583</v>
      </c>
      <c r="K17" s="94">
        <v>3843</v>
      </c>
      <c r="L17" s="92">
        <v>33002</v>
      </c>
      <c r="M17" s="92">
        <v>25425</v>
      </c>
      <c r="N17" s="94">
        <v>58427</v>
      </c>
      <c r="O17" s="92">
        <v>0</v>
      </c>
      <c r="P17" s="92">
        <v>0</v>
      </c>
      <c r="Q17" s="94">
        <v>0</v>
      </c>
      <c r="R17" s="92">
        <v>5722</v>
      </c>
      <c r="S17" s="92">
        <v>2568</v>
      </c>
      <c r="T17" s="94">
        <v>8290</v>
      </c>
      <c r="U17" s="92">
        <v>0</v>
      </c>
      <c r="V17" s="92">
        <v>0</v>
      </c>
      <c r="W17" s="94">
        <v>0</v>
      </c>
      <c r="X17" s="92">
        <v>464</v>
      </c>
      <c r="Y17" s="92">
        <v>311</v>
      </c>
      <c r="Z17" s="94">
        <v>775</v>
      </c>
      <c r="AA17" s="92">
        <v>0</v>
      </c>
      <c r="AB17" s="92">
        <v>0</v>
      </c>
      <c r="AC17" s="94">
        <v>0</v>
      </c>
      <c r="AD17" s="92">
        <v>14210</v>
      </c>
      <c r="AE17" s="92">
        <v>5848</v>
      </c>
      <c r="AF17" s="94">
        <v>20058</v>
      </c>
      <c r="AG17" s="92">
        <v>0</v>
      </c>
      <c r="AH17" s="92">
        <v>0</v>
      </c>
      <c r="AI17" s="94">
        <v>0</v>
      </c>
      <c r="AJ17" s="94">
        <v>60464</v>
      </c>
      <c r="AK17" s="94">
        <v>36613</v>
      </c>
      <c r="AL17" s="94">
        <v>97077</v>
      </c>
    </row>
    <row r="18" spans="1:38" s="73" customFormat="1" ht="21.75" customHeight="1">
      <c r="A18" s="75">
        <v>14</v>
      </c>
      <c r="B18" s="80" t="s">
        <v>12</v>
      </c>
      <c r="C18" s="92">
        <v>355</v>
      </c>
      <c r="D18" s="92">
        <v>382</v>
      </c>
      <c r="E18" s="94">
        <v>737</v>
      </c>
      <c r="F18" s="92">
        <v>4059</v>
      </c>
      <c r="G18" s="92">
        <v>3659</v>
      </c>
      <c r="H18" s="94">
        <v>7718</v>
      </c>
      <c r="I18" s="92">
        <v>2472</v>
      </c>
      <c r="J18" s="92">
        <v>394</v>
      </c>
      <c r="K18" s="94">
        <v>2866</v>
      </c>
      <c r="L18" s="92">
        <v>14638</v>
      </c>
      <c r="M18" s="92">
        <v>10486</v>
      </c>
      <c r="N18" s="94">
        <v>25124</v>
      </c>
      <c r="O18" s="92">
        <v>0</v>
      </c>
      <c r="P18" s="92">
        <v>0</v>
      </c>
      <c r="Q18" s="94">
        <v>0</v>
      </c>
      <c r="R18" s="92">
        <v>11955</v>
      </c>
      <c r="S18" s="92">
        <v>5212</v>
      </c>
      <c r="T18" s="94">
        <v>17167</v>
      </c>
      <c r="U18" s="92">
        <v>0</v>
      </c>
      <c r="V18" s="92">
        <v>0</v>
      </c>
      <c r="W18" s="94">
        <v>0</v>
      </c>
      <c r="X18" s="92">
        <v>165</v>
      </c>
      <c r="Y18" s="92">
        <v>147</v>
      </c>
      <c r="Z18" s="94">
        <v>312</v>
      </c>
      <c r="AA18" s="92">
        <v>0</v>
      </c>
      <c r="AB18" s="92">
        <v>0</v>
      </c>
      <c r="AC18" s="94">
        <v>0</v>
      </c>
      <c r="AD18" s="92">
        <v>9</v>
      </c>
      <c r="AE18" s="92">
        <v>10</v>
      </c>
      <c r="AF18" s="94">
        <v>19</v>
      </c>
      <c r="AG18" s="92">
        <v>0</v>
      </c>
      <c r="AH18" s="92">
        <v>0</v>
      </c>
      <c r="AI18" s="94">
        <v>0</v>
      </c>
      <c r="AJ18" s="94">
        <v>33653</v>
      </c>
      <c r="AK18" s="94">
        <v>20290</v>
      </c>
      <c r="AL18" s="94">
        <v>53943</v>
      </c>
    </row>
    <row r="19" spans="1:38" s="73" customFormat="1" ht="21.75" customHeight="1">
      <c r="A19" s="75">
        <v>15</v>
      </c>
      <c r="B19" s="80" t="s">
        <v>13</v>
      </c>
      <c r="C19" s="92">
        <v>5510</v>
      </c>
      <c r="D19" s="92">
        <v>3611</v>
      </c>
      <c r="E19" s="94">
        <v>9121</v>
      </c>
      <c r="F19" s="92">
        <v>24497</v>
      </c>
      <c r="G19" s="92">
        <v>20582</v>
      </c>
      <c r="H19" s="94">
        <v>45079</v>
      </c>
      <c r="I19" s="92">
        <v>2108</v>
      </c>
      <c r="J19" s="92">
        <v>211</v>
      </c>
      <c r="K19" s="94">
        <v>2319</v>
      </c>
      <c r="L19" s="92">
        <v>18268</v>
      </c>
      <c r="M19" s="92">
        <v>21379</v>
      </c>
      <c r="N19" s="94">
        <v>39647</v>
      </c>
      <c r="O19" s="92">
        <v>0</v>
      </c>
      <c r="P19" s="92">
        <v>0</v>
      </c>
      <c r="Q19" s="94">
        <v>0</v>
      </c>
      <c r="R19" s="92">
        <v>0</v>
      </c>
      <c r="S19" s="92">
        <v>0</v>
      </c>
      <c r="T19" s="94">
        <v>0</v>
      </c>
      <c r="U19" s="92">
        <v>278</v>
      </c>
      <c r="V19" s="92">
        <v>97</v>
      </c>
      <c r="W19" s="94">
        <v>375</v>
      </c>
      <c r="X19" s="92">
        <v>269</v>
      </c>
      <c r="Y19" s="92">
        <v>44</v>
      </c>
      <c r="Z19" s="94">
        <v>313</v>
      </c>
      <c r="AA19" s="92">
        <v>0</v>
      </c>
      <c r="AB19" s="92">
        <v>0</v>
      </c>
      <c r="AC19" s="94">
        <v>0</v>
      </c>
      <c r="AD19" s="92">
        <v>0</v>
      </c>
      <c r="AE19" s="92">
        <v>0</v>
      </c>
      <c r="AF19" s="94">
        <v>0</v>
      </c>
      <c r="AG19" s="92">
        <v>0</v>
      </c>
      <c r="AH19" s="92">
        <v>0</v>
      </c>
      <c r="AI19" s="94">
        <v>0</v>
      </c>
      <c r="AJ19" s="94">
        <v>50930</v>
      </c>
      <c r="AK19" s="94">
        <v>45924</v>
      </c>
      <c r="AL19" s="94">
        <v>96854</v>
      </c>
    </row>
    <row r="20" spans="1:38" s="73" customFormat="1" ht="21.75" customHeight="1">
      <c r="A20" s="75">
        <v>16</v>
      </c>
      <c r="B20" s="80" t="s">
        <v>14</v>
      </c>
      <c r="C20" s="92">
        <v>1272</v>
      </c>
      <c r="D20" s="92">
        <v>885</v>
      </c>
      <c r="E20" s="94">
        <v>2157</v>
      </c>
      <c r="F20" s="92">
        <v>19811</v>
      </c>
      <c r="G20" s="92">
        <v>13857</v>
      </c>
      <c r="H20" s="94">
        <v>33668</v>
      </c>
      <c r="I20" s="92">
        <v>2368</v>
      </c>
      <c r="J20" s="92">
        <v>300</v>
      </c>
      <c r="K20" s="94">
        <v>2668</v>
      </c>
      <c r="L20" s="92">
        <v>7915</v>
      </c>
      <c r="M20" s="92">
        <v>6828</v>
      </c>
      <c r="N20" s="94">
        <v>14743</v>
      </c>
      <c r="O20" s="92">
        <v>0</v>
      </c>
      <c r="P20" s="92">
        <v>0</v>
      </c>
      <c r="Q20" s="94">
        <v>0</v>
      </c>
      <c r="R20" s="92">
        <v>116</v>
      </c>
      <c r="S20" s="92">
        <v>39</v>
      </c>
      <c r="T20" s="94">
        <v>155</v>
      </c>
      <c r="U20" s="92">
        <v>0</v>
      </c>
      <c r="V20" s="92">
        <v>0</v>
      </c>
      <c r="W20" s="94">
        <v>0</v>
      </c>
      <c r="X20" s="92">
        <v>4095</v>
      </c>
      <c r="Y20" s="92">
        <v>295</v>
      </c>
      <c r="Z20" s="94">
        <v>4390</v>
      </c>
      <c r="AA20" s="92">
        <v>2685</v>
      </c>
      <c r="AB20" s="92">
        <v>977</v>
      </c>
      <c r="AC20" s="94">
        <v>3662</v>
      </c>
      <c r="AD20" s="92">
        <v>59</v>
      </c>
      <c r="AE20" s="92">
        <v>30</v>
      </c>
      <c r="AF20" s="94">
        <v>89</v>
      </c>
      <c r="AG20" s="92">
        <v>0</v>
      </c>
      <c r="AH20" s="92">
        <v>0</v>
      </c>
      <c r="AI20" s="94">
        <v>0</v>
      </c>
      <c r="AJ20" s="94">
        <v>38321</v>
      </c>
      <c r="AK20" s="94">
        <v>23211</v>
      </c>
      <c r="AL20" s="94">
        <v>61532</v>
      </c>
    </row>
    <row r="21" spans="1:38" s="73" customFormat="1" ht="21.75" customHeight="1">
      <c r="A21" s="75">
        <v>17</v>
      </c>
      <c r="B21" s="80" t="s">
        <v>15</v>
      </c>
      <c r="C21" s="92">
        <v>1535</v>
      </c>
      <c r="D21" s="92">
        <v>2228</v>
      </c>
      <c r="E21" s="94">
        <v>3763</v>
      </c>
      <c r="F21" s="92">
        <v>5887</v>
      </c>
      <c r="G21" s="92">
        <v>7395</v>
      </c>
      <c r="H21" s="94">
        <v>13282</v>
      </c>
      <c r="I21" s="92">
        <v>4832</v>
      </c>
      <c r="J21" s="92">
        <v>2068</v>
      </c>
      <c r="K21" s="94">
        <v>6900</v>
      </c>
      <c r="L21" s="92">
        <v>76420</v>
      </c>
      <c r="M21" s="92">
        <v>59561</v>
      </c>
      <c r="N21" s="94">
        <v>135981</v>
      </c>
      <c r="O21" s="92">
        <v>45698</v>
      </c>
      <c r="P21" s="92">
        <v>67569</v>
      </c>
      <c r="Q21" s="94">
        <v>113267</v>
      </c>
      <c r="R21" s="92">
        <v>1017</v>
      </c>
      <c r="S21" s="92">
        <v>550</v>
      </c>
      <c r="T21" s="94">
        <v>1567</v>
      </c>
      <c r="U21" s="92">
        <v>0</v>
      </c>
      <c r="V21" s="92">
        <v>0</v>
      </c>
      <c r="W21" s="94">
        <v>0</v>
      </c>
      <c r="X21" s="92">
        <v>3601</v>
      </c>
      <c r="Y21" s="92">
        <v>1785</v>
      </c>
      <c r="Z21" s="94">
        <v>5386</v>
      </c>
      <c r="AA21" s="92">
        <v>0</v>
      </c>
      <c r="AB21" s="92">
        <v>0</v>
      </c>
      <c r="AC21" s="94">
        <v>0</v>
      </c>
      <c r="AD21" s="92">
        <v>29344</v>
      </c>
      <c r="AE21" s="92">
        <v>26733</v>
      </c>
      <c r="AF21" s="94">
        <v>56077</v>
      </c>
      <c r="AG21" s="92">
        <v>0</v>
      </c>
      <c r="AH21" s="92">
        <v>0</v>
      </c>
      <c r="AI21" s="94">
        <v>0</v>
      </c>
      <c r="AJ21" s="94">
        <v>168334</v>
      </c>
      <c r="AK21" s="94">
        <v>167889</v>
      </c>
      <c r="AL21" s="94">
        <v>336223</v>
      </c>
    </row>
    <row r="22" spans="1:38" s="73" customFormat="1" ht="21.75" customHeight="1">
      <c r="A22" s="75">
        <v>18</v>
      </c>
      <c r="B22" s="80" t="s">
        <v>16</v>
      </c>
      <c r="C22" s="92">
        <v>144</v>
      </c>
      <c r="D22" s="92">
        <v>318</v>
      </c>
      <c r="E22" s="94">
        <v>462</v>
      </c>
      <c r="F22" s="92">
        <v>14296</v>
      </c>
      <c r="G22" s="92">
        <v>12661</v>
      </c>
      <c r="H22" s="94">
        <v>26957</v>
      </c>
      <c r="I22" s="92">
        <v>4356</v>
      </c>
      <c r="J22" s="92">
        <v>1658</v>
      </c>
      <c r="K22" s="94">
        <v>6014</v>
      </c>
      <c r="L22" s="92">
        <v>42055</v>
      </c>
      <c r="M22" s="92">
        <v>38199</v>
      </c>
      <c r="N22" s="94">
        <v>80254</v>
      </c>
      <c r="O22" s="92">
        <v>0</v>
      </c>
      <c r="P22" s="92">
        <v>0</v>
      </c>
      <c r="Q22" s="94">
        <v>0</v>
      </c>
      <c r="R22" s="92">
        <v>0</v>
      </c>
      <c r="S22" s="92">
        <v>0</v>
      </c>
      <c r="T22" s="94">
        <v>0</v>
      </c>
      <c r="U22" s="92">
        <v>0</v>
      </c>
      <c r="V22" s="92">
        <v>0</v>
      </c>
      <c r="W22" s="94">
        <v>0</v>
      </c>
      <c r="X22" s="92">
        <v>692</v>
      </c>
      <c r="Y22" s="92">
        <v>376</v>
      </c>
      <c r="Z22" s="94">
        <v>1068</v>
      </c>
      <c r="AA22" s="92">
        <v>0</v>
      </c>
      <c r="AB22" s="92">
        <v>0</v>
      </c>
      <c r="AC22" s="94">
        <v>0</v>
      </c>
      <c r="AD22" s="92">
        <v>0</v>
      </c>
      <c r="AE22" s="92">
        <v>0</v>
      </c>
      <c r="AF22" s="94">
        <v>0</v>
      </c>
      <c r="AG22" s="92">
        <v>0</v>
      </c>
      <c r="AH22" s="92">
        <v>0</v>
      </c>
      <c r="AI22" s="94">
        <v>0</v>
      </c>
      <c r="AJ22" s="94">
        <v>61543</v>
      </c>
      <c r="AK22" s="94">
        <v>53212</v>
      </c>
      <c r="AL22" s="94">
        <v>114755</v>
      </c>
    </row>
    <row r="23" spans="1:38" s="73" customFormat="1" ht="21.75" customHeight="1">
      <c r="A23" s="75">
        <v>19</v>
      </c>
      <c r="B23" s="80" t="s">
        <v>82</v>
      </c>
      <c r="C23" s="92">
        <v>0</v>
      </c>
      <c r="D23" s="92">
        <v>0</v>
      </c>
      <c r="E23" s="94">
        <v>0</v>
      </c>
      <c r="F23" s="92">
        <v>0</v>
      </c>
      <c r="G23" s="92">
        <v>0</v>
      </c>
      <c r="H23" s="94">
        <v>0</v>
      </c>
      <c r="I23" s="92">
        <v>0</v>
      </c>
      <c r="J23" s="92">
        <v>0</v>
      </c>
      <c r="K23" s="94">
        <v>0</v>
      </c>
      <c r="L23" s="92">
        <v>224</v>
      </c>
      <c r="M23" s="92">
        <v>579</v>
      </c>
      <c r="N23" s="94">
        <v>803</v>
      </c>
      <c r="O23" s="92">
        <v>0</v>
      </c>
      <c r="P23" s="92">
        <v>0</v>
      </c>
      <c r="Q23" s="94">
        <v>0</v>
      </c>
      <c r="R23" s="92">
        <v>0</v>
      </c>
      <c r="S23" s="92">
        <v>0</v>
      </c>
      <c r="T23" s="94">
        <v>0</v>
      </c>
      <c r="U23" s="92">
        <v>0</v>
      </c>
      <c r="V23" s="92">
        <v>0</v>
      </c>
      <c r="W23" s="94">
        <v>0</v>
      </c>
      <c r="X23" s="92">
        <v>0</v>
      </c>
      <c r="Y23" s="92">
        <v>0</v>
      </c>
      <c r="Z23" s="94">
        <v>0</v>
      </c>
      <c r="AA23" s="92">
        <v>0</v>
      </c>
      <c r="AB23" s="92">
        <v>0</v>
      </c>
      <c r="AC23" s="94">
        <v>0</v>
      </c>
      <c r="AD23" s="92">
        <v>0</v>
      </c>
      <c r="AE23" s="92">
        <v>0</v>
      </c>
      <c r="AF23" s="94">
        <v>0</v>
      </c>
      <c r="AG23" s="92">
        <v>0</v>
      </c>
      <c r="AH23" s="92">
        <v>0</v>
      </c>
      <c r="AI23" s="94">
        <v>0</v>
      </c>
      <c r="AJ23" s="94">
        <v>224</v>
      </c>
      <c r="AK23" s="94">
        <v>579</v>
      </c>
      <c r="AL23" s="94">
        <v>803</v>
      </c>
    </row>
    <row r="24" spans="1:38" s="73" customFormat="1" ht="21.75" customHeight="1">
      <c r="A24" s="75">
        <v>20</v>
      </c>
      <c r="B24" s="80" t="s">
        <v>17</v>
      </c>
      <c r="C24" s="92">
        <v>6166</v>
      </c>
      <c r="D24" s="92">
        <v>3233</v>
      </c>
      <c r="E24" s="94">
        <v>9399</v>
      </c>
      <c r="F24" s="92">
        <v>7450</v>
      </c>
      <c r="G24" s="92">
        <v>6691</v>
      </c>
      <c r="H24" s="94">
        <v>14141</v>
      </c>
      <c r="I24" s="92">
        <v>4819</v>
      </c>
      <c r="J24" s="92">
        <v>1067</v>
      </c>
      <c r="K24" s="94">
        <v>5886</v>
      </c>
      <c r="L24" s="92">
        <v>226058</v>
      </c>
      <c r="M24" s="92">
        <v>31375</v>
      </c>
      <c r="N24" s="94">
        <v>257433</v>
      </c>
      <c r="O24" s="92">
        <v>62100</v>
      </c>
      <c r="P24" s="92">
        <v>38190</v>
      </c>
      <c r="Q24" s="94">
        <v>100290</v>
      </c>
      <c r="R24" s="92">
        <v>13472</v>
      </c>
      <c r="S24" s="92">
        <v>3458</v>
      </c>
      <c r="T24" s="94">
        <v>16930</v>
      </c>
      <c r="U24" s="92">
        <v>0</v>
      </c>
      <c r="V24" s="92">
        <v>0</v>
      </c>
      <c r="W24" s="94">
        <v>0</v>
      </c>
      <c r="X24" s="92">
        <v>2359</v>
      </c>
      <c r="Y24" s="92">
        <v>567</v>
      </c>
      <c r="Z24" s="94">
        <v>2926</v>
      </c>
      <c r="AA24" s="92">
        <v>0</v>
      </c>
      <c r="AB24" s="92">
        <v>0</v>
      </c>
      <c r="AC24" s="94">
        <v>0</v>
      </c>
      <c r="AD24" s="92">
        <v>27296</v>
      </c>
      <c r="AE24" s="92">
        <v>13599</v>
      </c>
      <c r="AF24" s="94">
        <v>40895</v>
      </c>
      <c r="AG24" s="92">
        <v>333</v>
      </c>
      <c r="AH24" s="92">
        <v>189</v>
      </c>
      <c r="AI24" s="94">
        <v>522</v>
      </c>
      <c r="AJ24" s="94">
        <v>350053</v>
      </c>
      <c r="AK24" s="94">
        <v>98369</v>
      </c>
      <c r="AL24" s="94">
        <v>448422</v>
      </c>
    </row>
    <row r="25" spans="1:38" s="73" customFormat="1" ht="21.75" customHeight="1">
      <c r="A25" s="75">
        <v>21</v>
      </c>
      <c r="B25" s="80" t="s">
        <v>18</v>
      </c>
      <c r="C25" s="92">
        <v>6244</v>
      </c>
      <c r="D25" s="92">
        <v>5321</v>
      </c>
      <c r="E25" s="94">
        <v>11565</v>
      </c>
      <c r="F25" s="92">
        <v>15379</v>
      </c>
      <c r="G25" s="92">
        <v>9322</v>
      </c>
      <c r="H25" s="94">
        <v>24701</v>
      </c>
      <c r="I25" s="92">
        <v>5058</v>
      </c>
      <c r="J25" s="92">
        <v>1243</v>
      </c>
      <c r="K25" s="94">
        <v>6301</v>
      </c>
      <c r="L25" s="92">
        <v>134030</v>
      </c>
      <c r="M25" s="92">
        <v>81730</v>
      </c>
      <c r="N25" s="94">
        <v>215760</v>
      </c>
      <c r="O25" s="92">
        <v>180530</v>
      </c>
      <c r="P25" s="92">
        <v>90911</v>
      </c>
      <c r="Q25" s="94">
        <v>271441</v>
      </c>
      <c r="R25" s="92">
        <v>0</v>
      </c>
      <c r="S25" s="92">
        <v>0</v>
      </c>
      <c r="T25" s="94">
        <v>0</v>
      </c>
      <c r="U25" s="92">
        <v>0</v>
      </c>
      <c r="V25" s="92">
        <v>0</v>
      </c>
      <c r="W25" s="94">
        <v>0</v>
      </c>
      <c r="X25" s="92">
        <v>2218</v>
      </c>
      <c r="Y25" s="92">
        <v>1029</v>
      </c>
      <c r="Z25" s="94">
        <v>3247</v>
      </c>
      <c r="AA25" s="92">
        <v>8831</v>
      </c>
      <c r="AB25" s="92">
        <v>5642</v>
      </c>
      <c r="AC25" s="94">
        <v>14473</v>
      </c>
      <c r="AD25" s="92">
        <v>41087</v>
      </c>
      <c r="AE25" s="92">
        <v>30936</v>
      </c>
      <c r="AF25" s="94">
        <v>72023</v>
      </c>
      <c r="AG25" s="92">
        <v>151</v>
      </c>
      <c r="AH25" s="92">
        <v>266</v>
      </c>
      <c r="AI25" s="94">
        <v>417</v>
      </c>
      <c r="AJ25" s="94">
        <v>393528</v>
      </c>
      <c r="AK25" s="94">
        <v>226400</v>
      </c>
      <c r="AL25" s="94">
        <v>619928</v>
      </c>
    </row>
    <row r="26" spans="1:38" s="73" customFormat="1" ht="21.75" customHeight="1">
      <c r="A26" s="75">
        <v>22</v>
      </c>
      <c r="B26" s="80" t="s">
        <v>19</v>
      </c>
      <c r="C26" s="92">
        <v>2110</v>
      </c>
      <c r="D26" s="92">
        <v>2227</v>
      </c>
      <c r="E26" s="94">
        <v>4337</v>
      </c>
      <c r="F26" s="92">
        <v>3025</v>
      </c>
      <c r="G26" s="92">
        <v>2042</v>
      </c>
      <c r="H26" s="94">
        <v>5067</v>
      </c>
      <c r="I26" s="92">
        <v>156</v>
      </c>
      <c r="J26" s="92">
        <v>25</v>
      </c>
      <c r="K26" s="94">
        <v>181</v>
      </c>
      <c r="L26" s="92">
        <v>0</v>
      </c>
      <c r="M26" s="92">
        <v>0</v>
      </c>
      <c r="N26" s="94">
        <v>0</v>
      </c>
      <c r="O26" s="92">
        <v>0</v>
      </c>
      <c r="P26" s="92">
        <v>0</v>
      </c>
      <c r="Q26" s="94">
        <v>0</v>
      </c>
      <c r="R26" s="92">
        <v>0</v>
      </c>
      <c r="S26" s="92">
        <v>0</v>
      </c>
      <c r="T26" s="94">
        <v>0</v>
      </c>
      <c r="U26" s="92">
        <v>0</v>
      </c>
      <c r="V26" s="92">
        <v>0</v>
      </c>
      <c r="W26" s="94">
        <v>0</v>
      </c>
      <c r="X26" s="92">
        <v>0</v>
      </c>
      <c r="Y26" s="92">
        <v>0</v>
      </c>
      <c r="Z26" s="94">
        <v>0</v>
      </c>
      <c r="AA26" s="92">
        <v>0</v>
      </c>
      <c r="AB26" s="92">
        <v>0</v>
      </c>
      <c r="AC26" s="94">
        <v>0</v>
      </c>
      <c r="AD26" s="92">
        <v>0</v>
      </c>
      <c r="AE26" s="92">
        <v>0</v>
      </c>
      <c r="AF26" s="94">
        <v>0</v>
      </c>
      <c r="AG26" s="92">
        <v>0</v>
      </c>
      <c r="AH26" s="92">
        <v>0</v>
      </c>
      <c r="AI26" s="94">
        <v>0</v>
      </c>
      <c r="AJ26" s="94">
        <v>5291</v>
      </c>
      <c r="AK26" s="94">
        <v>4294</v>
      </c>
      <c r="AL26" s="94">
        <v>9585</v>
      </c>
    </row>
    <row r="27" spans="1:38" s="73" customFormat="1" ht="21.75" customHeight="1">
      <c r="A27" s="75">
        <v>23</v>
      </c>
      <c r="B27" s="80" t="s">
        <v>20</v>
      </c>
      <c r="C27" s="92">
        <v>1339</v>
      </c>
      <c r="D27" s="92">
        <v>1943</v>
      </c>
      <c r="E27" s="94">
        <v>3282</v>
      </c>
      <c r="F27" s="92">
        <v>2530</v>
      </c>
      <c r="G27" s="92">
        <v>3185</v>
      </c>
      <c r="H27" s="94">
        <v>5715</v>
      </c>
      <c r="I27" s="92">
        <v>265</v>
      </c>
      <c r="J27" s="92">
        <v>49</v>
      </c>
      <c r="K27" s="94">
        <v>314</v>
      </c>
      <c r="L27" s="92">
        <v>126</v>
      </c>
      <c r="M27" s="92">
        <v>20</v>
      </c>
      <c r="N27" s="94">
        <v>146</v>
      </c>
      <c r="O27" s="92">
        <v>0</v>
      </c>
      <c r="P27" s="92">
        <v>0</v>
      </c>
      <c r="Q27" s="94">
        <v>0</v>
      </c>
      <c r="R27" s="92">
        <v>1302</v>
      </c>
      <c r="S27" s="92">
        <v>845</v>
      </c>
      <c r="T27" s="94">
        <v>2147</v>
      </c>
      <c r="U27" s="92">
        <v>0</v>
      </c>
      <c r="V27" s="92">
        <v>0</v>
      </c>
      <c r="W27" s="94">
        <v>0</v>
      </c>
      <c r="X27" s="92">
        <v>0</v>
      </c>
      <c r="Y27" s="92">
        <v>0</v>
      </c>
      <c r="Z27" s="94">
        <v>0</v>
      </c>
      <c r="AA27" s="92">
        <v>0</v>
      </c>
      <c r="AB27" s="92">
        <v>0</v>
      </c>
      <c r="AC27" s="94">
        <v>0</v>
      </c>
      <c r="AD27" s="92">
        <v>0</v>
      </c>
      <c r="AE27" s="92">
        <v>0</v>
      </c>
      <c r="AF27" s="94">
        <v>0</v>
      </c>
      <c r="AG27" s="92">
        <v>0</v>
      </c>
      <c r="AH27" s="92">
        <v>0</v>
      </c>
      <c r="AI27" s="94">
        <v>0</v>
      </c>
      <c r="AJ27" s="94">
        <v>5562</v>
      </c>
      <c r="AK27" s="94">
        <v>6042</v>
      </c>
      <c r="AL27" s="94">
        <v>11604</v>
      </c>
    </row>
    <row r="28" spans="1:38" s="73" customFormat="1" ht="21.75" customHeight="1">
      <c r="A28" s="75">
        <v>24</v>
      </c>
      <c r="B28" s="80" t="s">
        <v>21</v>
      </c>
      <c r="C28" s="92">
        <v>767</v>
      </c>
      <c r="D28" s="92">
        <v>645</v>
      </c>
      <c r="E28" s="94">
        <v>1412</v>
      </c>
      <c r="F28" s="92">
        <v>3298</v>
      </c>
      <c r="G28" s="92">
        <v>3227</v>
      </c>
      <c r="H28" s="94">
        <v>6525</v>
      </c>
      <c r="I28" s="92">
        <v>136</v>
      </c>
      <c r="J28" s="92">
        <v>21</v>
      </c>
      <c r="K28" s="94">
        <v>157</v>
      </c>
      <c r="L28" s="92">
        <v>47</v>
      </c>
      <c r="M28" s="92">
        <v>5</v>
      </c>
      <c r="N28" s="94">
        <v>52</v>
      </c>
      <c r="O28" s="92">
        <v>0</v>
      </c>
      <c r="P28" s="92">
        <v>0</v>
      </c>
      <c r="Q28" s="94">
        <v>0</v>
      </c>
      <c r="R28" s="92">
        <v>326</v>
      </c>
      <c r="S28" s="92">
        <v>137</v>
      </c>
      <c r="T28" s="94">
        <v>463</v>
      </c>
      <c r="U28" s="92">
        <v>0</v>
      </c>
      <c r="V28" s="92">
        <v>0</v>
      </c>
      <c r="W28" s="94">
        <v>0</v>
      </c>
      <c r="X28" s="92">
        <v>0</v>
      </c>
      <c r="Y28" s="92">
        <v>0</v>
      </c>
      <c r="Z28" s="94">
        <v>0</v>
      </c>
      <c r="AA28" s="92">
        <v>0</v>
      </c>
      <c r="AB28" s="92">
        <v>0</v>
      </c>
      <c r="AC28" s="94">
        <v>0</v>
      </c>
      <c r="AD28" s="92">
        <v>0</v>
      </c>
      <c r="AE28" s="92">
        <v>0</v>
      </c>
      <c r="AF28" s="94">
        <v>0</v>
      </c>
      <c r="AG28" s="92">
        <v>0</v>
      </c>
      <c r="AH28" s="92">
        <v>0</v>
      </c>
      <c r="AI28" s="94">
        <v>0</v>
      </c>
      <c r="AJ28" s="94">
        <v>4574</v>
      </c>
      <c r="AK28" s="94">
        <v>4035</v>
      </c>
      <c r="AL28" s="94">
        <v>8609</v>
      </c>
    </row>
    <row r="29" spans="1:38" s="73" customFormat="1" ht="21.75" customHeight="1">
      <c r="A29" s="75">
        <v>25</v>
      </c>
      <c r="B29" s="80" t="s">
        <v>22</v>
      </c>
      <c r="C29" s="92">
        <v>801</v>
      </c>
      <c r="D29" s="92">
        <v>644</v>
      </c>
      <c r="E29" s="94">
        <v>1445</v>
      </c>
      <c r="F29" s="92">
        <v>1257</v>
      </c>
      <c r="G29" s="92">
        <v>1667</v>
      </c>
      <c r="H29" s="94">
        <v>2924</v>
      </c>
      <c r="I29" s="92">
        <v>197</v>
      </c>
      <c r="J29" s="92">
        <v>34</v>
      </c>
      <c r="K29" s="94">
        <v>231</v>
      </c>
      <c r="L29" s="92">
        <v>0</v>
      </c>
      <c r="M29" s="92">
        <v>0</v>
      </c>
      <c r="N29" s="94">
        <v>0</v>
      </c>
      <c r="O29" s="92">
        <v>0</v>
      </c>
      <c r="P29" s="92">
        <v>0</v>
      </c>
      <c r="Q29" s="94">
        <v>0</v>
      </c>
      <c r="R29" s="92">
        <v>5903</v>
      </c>
      <c r="S29" s="92">
        <v>66</v>
      </c>
      <c r="T29" s="94">
        <v>5969</v>
      </c>
      <c r="U29" s="92">
        <v>0</v>
      </c>
      <c r="V29" s="92">
        <v>0</v>
      </c>
      <c r="W29" s="94">
        <v>0</v>
      </c>
      <c r="X29" s="92">
        <v>0</v>
      </c>
      <c r="Y29" s="92">
        <v>0</v>
      </c>
      <c r="Z29" s="94">
        <v>0</v>
      </c>
      <c r="AA29" s="92">
        <v>0</v>
      </c>
      <c r="AB29" s="92">
        <v>0</v>
      </c>
      <c r="AC29" s="94">
        <v>0</v>
      </c>
      <c r="AD29" s="92">
        <v>0</v>
      </c>
      <c r="AE29" s="92">
        <v>0</v>
      </c>
      <c r="AF29" s="94">
        <v>0</v>
      </c>
      <c r="AG29" s="92">
        <v>0</v>
      </c>
      <c r="AH29" s="92">
        <v>0</v>
      </c>
      <c r="AI29" s="94">
        <v>0</v>
      </c>
      <c r="AJ29" s="94">
        <v>8158</v>
      </c>
      <c r="AK29" s="94">
        <v>2411</v>
      </c>
      <c r="AL29" s="94">
        <v>10569</v>
      </c>
    </row>
    <row r="30" spans="1:38" s="73" customFormat="1" ht="21.75" customHeight="1">
      <c r="A30" s="75">
        <v>26</v>
      </c>
      <c r="B30" s="80" t="s">
        <v>23</v>
      </c>
      <c r="C30" s="92">
        <v>176</v>
      </c>
      <c r="D30" s="92">
        <v>193</v>
      </c>
      <c r="E30" s="94">
        <v>369</v>
      </c>
      <c r="F30" s="92">
        <v>12308</v>
      </c>
      <c r="G30" s="92">
        <v>10957</v>
      </c>
      <c r="H30" s="94">
        <v>23265</v>
      </c>
      <c r="I30" s="92">
        <v>2251</v>
      </c>
      <c r="J30" s="92">
        <v>496</v>
      </c>
      <c r="K30" s="94">
        <v>2747</v>
      </c>
      <c r="L30" s="92">
        <v>15170</v>
      </c>
      <c r="M30" s="92">
        <v>13792</v>
      </c>
      <c r="N30" s="94">
        <v>28962</v>
      </c>
      <c r="O30" s="92">
        <v>0</v>
      </c>
      <c r="P30" s="92">
        <v>0</v>
      </c>
      <c r="Q30" s="94">
        <v>0</v>
      </c>
      <c r="R30" s="92">
        <v>1281</v>
      </c>
      <c r="S30" s="92">
        <v>297</v>
      </c>
      <c r="T30" s="94">
        <v>1578</v>
      </c>
      <c r="U30" s="92">
        <v>0</v>
      </c>
      <c r="V30" s="92">
        <v>0</v>
      </c>
      <c r="W30" s="94">
        <v>0</v>
      </c>
      <c r="X30" s="92">
        <v>272</v>
      </c>
      <c r="Y30" s="92">
        <v>654</v>
      </c>
      <c r="Z30" s="94">
        <v>926</v>
      </c>
      <c r="AA30" s="92">
        <v>0</v>
      </c>
      <c r="AB30" s="92">
        <v>0</v>
      </c>
      <c r="AC30" s="94">
        <v>0</v>
      </c>
      <c r="AD30" s="92">
        <v>17006</v>
      </c>
      <c r="AE30" s="92">
        <v>9353</v>
      </c>
      <c r="AF30" s="94">
        <v>26359</v>
      </c>
      <c r="AG30" s="92">
        <v>0</v>
      </c>
      <c r="AH30" s="92">
        <v>0</v>
      </c>
      <c r="AI30" s="94">
        <v>0</v>
      </c>
      <c r="AJ30" s="94">
        <v>48464</v>
      </c>
      <c r="AK30" s="94">
        <v>35742</v>
      </c>
      <c r="AL30" s="94">
        <v>84206</v>
      </c>
    </row>
    <row r="31" spans="1:38" s="73" customFormat="1" ht="21.75" customHeight="1">
      <c r="A31" s="75">
        <v>27</v>
      </c>
      <c r="B31" s="80" t="s">
        <v>24</v>
      </c>
      <c r="C31" s="92">
        <v>5711</v>
      </c>
      <c r="D31" s="92">
        <v>3201</v>
      </c>
      <c r="E31" s="94">
        <v>8912</v>
      </c>
      <c r="F31" s="92">
        <v>0</v>
      </c>
      <c r="G31" s="92">
        <v>0</v>
      </c>
      <c r="H31" s="94">
        <v>0</v>
      </c>
      <c r="I31" s="92">
        <v>802</v>
      </c>
      <c r="J31" s="92">
        <v>483</v>
      </c>
      <c r="K31" s="94">
        <v>1285</v>
      </c>
      <c r="L31" s="92">
        <v>1104</v>
      </c>
      <c r="M31" s="92">
        <v>1157</v>
      </c>
      <c r="N31" s="94">
        <v>2261</v>
      </c>
      <c r="O31" s="92">
        <v>0</v>
      </c>
      <c r="P31" s="92">
        <v>0</v>
      </c>
      <c r="Q31" s="94">
        <v>0</v>
      </c>
      <c r="R31" s="92">
        <v>0</v>
      </c>
      <c r="S31" s="92">
        <v>0</v>
      </c>
      <c r="T31" s="94">
        <v>0</v>
      </c>
      <c r="U31" s="92">
        <v>0</v>
      </c>
      <c r="V31" s="92">
        <v>0</v>
      </c>
      <c r="W31" s="94">
        <v>0</v>
      </c>
      <c r="X31" s="92">
        <v>0</v>
      </c>
      <c r="Y31" s="92">
        <v>0</v>
      </c>
      <c r="Z31" s="94">
        <v>0</v>
      </c>
      <c r="AA31" s="92">
        <v>0</v>
      </c>
      <c r="AB31" s="92">
        <v>0</v>
      </c>
      <c r="AC31" s="94">
        <v>0</v>
      </c>
      <c r="AD31" s="92">
        <v>845</v>
      </c>
      <c r="AE31" s="92">
        <v>1508</v>
      </c>
      <c r="AF31" s="94">
        <v>2353</v>
      </c>
      <c r="AG31" s="92">
        <v>0</v>
      </c>
      <c r="AH31" s="92">
        <v>0</v>
      </c>
      <c r="AI31" s="94">
        <v>0</v>
      </c>
      <c r="AJ31" s="94">
        <v>8462</v>
      </c>
      <c r="AK31" s="94">
        <v>6349</v>
      </c>
      <c r="AL31" s="94">
        <v>14811</v>
      </c>
    </row>
    <row r="32" spans="1:38" s="73" customFormat="1" ht="21.75" customHeight="1">
      <c r="A32" s="75">
        <v>28</v>
      </c>
      <c r="B32" s="80" t="s">
        <v>25</v>
      </c>
      <c r="C32" s="92">
        <v>85</v>
      </c>
      <c r="D32" s="92">
        <v>108</v>
      </c>
      <c r="E32" s="94">
        <v>193</v>
      </c>
      <c r="F32" s="92">
        <v>3819</v>
      </c>
      <c r="G32" s="92">
        <v>2959</v>
      </c>
      <c r="H32" s="94">
        <v>6778</v>
      </c>
      <c r="I32" s="92">
        <v>3788</v>
      </c>
      <c r="J32" s="92">
        <v>1033</v>
      </c>
      <c r="K32" s="94">
        <v>4821</v>
      </c>
      <c r="L32" s="92">
        <v>32393</v>
      </c>
      <c r="M32" s="92">
        <v>37462</v>
      </c>
      <c r="N32" s="94">
        <v>69855</v>
      </c>
      <c r="O32" s="92">
        <v>0</v>
      </c>
      <c r="P32" s="92">
        <v>0</v>
      </c>
      <c r="Q32" s="94">
        <v>0</v>
      </c>
      <c r="R32" s="92">
        <v>29968</v>
      </c>
      <c r="S32" s="92">
        <v>13189</v>
      </c>
      <c r="T32" s="94">
        <v>43157</v>
      </c>
      <c r="U32" s="92">
        <v>0</v>
      </c>
      <c r="V32" s="92">
        <v>0</v>
      </c>
      <c r="W32" s="94">
        <v>0</v>
      </c>
      <c r="X32" s="92">
        <v>3190</v>
      </c>
      <c r="Y32" s="92">
        <v>865</v>
      </c>
      <c r="Z32" s="94">
        <v>4055</v>
      </c>
      <c r="AA32" s="92">
        <v>0</v>
      </c>
      <c r="AB32" s="92">
        <v>0</v>
      </c>
      <c r="AC32" s="94">
        <v>0</v>
      </c>
      <c r="AD32" s="92">
        <v>3801</v>
      </c>
      <c r="AE32" s="92">
        <v>1727</v>
      </c>
      <c r="AF32" s="94">
        <v>5528</v>
      </c>
      <c r="AG32" s="92">
        <v>0</v>
      </c>
      <c r="AH32" s="92">
        <v>0</v>
      </c>
      <c r="AI32" s="94">
        <v>0</v>
      </c>
      <c r="AJ32" s="94">
        <v>77044</v>
      </c>
      <c r="AK32" s="94">
        <v>57343</v>
      </c>
      <c r="AL32" s="94">
        <v>134387</v>
      </c>
    </row>
    <row r="33" spans="1:38" s="73" customFormat="1" ht="21.75" customHeight="1">
      <c r="A33" s="75">
        <v>29</v>
      </c>
      <c r="B33" s="80" t="s">
        <v>26</v>
      </c>
      <c r="C33" s="92">
        <v>405</v>
      </c>
      <c r="D33" s="92">
        <v>245</v>
      </c>
      <c r="E33" s="94">
        <v>650</v>
      </c>
      <c r="F33" s="92">
        <v>6543</v>
      </c>
      <c r="G33" s="92">
        <v>3673</v>
      </c>
      <c r="H33" s="94">
        <v>10216</v>
      </c>
      <c r="I33" s="92">
        <v>3571</v>
      </c>
      <c r="J33" s="92">
        <v>728</v>
      </c>
      <c r="K33" s="94">
        <v>4299</v>
      </c>
      <c r="L33" s="92">
        <v>22632</v>
      </c>
      <c r="M33" s="92">
        <v>12077</v>
      </c>
      <c r="N33" s="94">
        <v>34709</v>
      </c>
      <c r="O33" s="92">
        <v>19061</v>
      </c>
      <c r="P33" s="92">
        <v>12449</v>
      </c>
      <c r="Q33" s="94">
        <v>31510</v>
      </c>
      <c r="R33" s="92">
        <v>44981</v>
      </c>
      <c r="S33" s="92">
        <v>12397</v>
      </c>
      <c r="T33" s="94">
        <v>57378</v>
      </c>
      <c r="U33" s="92">
        <v>0</v>
      </c>
      <c r="V33" s="92">
        <v>0</v>
      </c>
      <c r="W33" s="94">
        <v>0</v>
      </c>
      <c r="X33" s="92">
        <v>620</v>
      </c>
      <c r="Y33" s="92">
        <v>129</v>
      </c>
      <c r="Z33" s="94">
        <v>749</v>
      </c>
      <c r="AA33" s="92">
        <v>0</v>
      </c>
      <c r="AB33" s="92">
        <v>0</v>
      </c>
      <c r="AC33" s="94">
        <v>0</v>
      </c>
      <c r="AD33" s="92">
        <v>14979</v>
      </c>
      <c r="AE33" s="92">
        <v>23092</v>
      </c>
      <c r="AF33" s="94">
        <v>38071</v>
      </c>
      <c r="AG33" s="92">
        <v>70</v>
      </c>
      <c r="AH33" s="92">
        <v>83</v>
      </c>
      <c r="AI33" s="94">
        <v>153</v>
      </c>
      <c r="AJ33" s="94">
        <v>112862</v>
      </c>
      <c r="AK33" s="94">
        <v>64873</v>
      </c>
      <c r="AL33" s="94">
        <v>177735</v>
      </c>
    </row>
    <row r="34" spans="1:38" s="73" customFormat="1" ht="21.75" customHeight="1">
      <c r="A34" s="75">
        <v>30</v>
      </c>
      <c r="B34" s="80" t="s">
        <v>27</v>
      </c>
      <c r="C34" s="92">
        <v>246</v>
      </c>
      <c r="D34" s="92">
        <v>253</v>
      </c>
      <c r="E34" s="94">
        <v>499</v>
      </c>
      <c r="F34" s="92">
        <v>1856</v>
      </c>
      <c r="G34" s="92">
        <v>3402</v>
      </c>
      <c r="H34" s="94">
        <v>5258</v>
      </c>
      <c r="I34" s="92">
        <v>187</v>
      </c>
      <c r="J34" s="92">
        <v>33</v>
      </c>
      <c r="K34" s="94">
        <v>220</v>
      </c>
      <c r="L34" s="92">
        <v>38</v>
      </c>
      <c r="M34" s="92">
        <v>33</v>
      </c>
      <c r="N34" s="94">
        <v>71</v>
      </c>
      <c r="O34" s="92">
        <v>0</v>
      </c>
      <c r="P34" s="92">
        <v>0</v>
      </c>
      <c r="Q34" s="94">
        <v>0</v>
      </c>
      <c r="R34" s="92">
        <v>3854</v>
      </c>
      <c r="S34" s="92">
        <v>3201</v>
      </c>
      <c r="T34" s="94">
        <v>7055</v>
      </c>
      <c r="U34" s="92">
        <v>0</v>
      </c>
      <c r="V34" s="92">
        <v>0</v>
      </c>
      <c r="W34" s="94">
        <v>0</v>
      </c>
      <c r="X34" s="92">
        <v>0</v>
      </c>
      <c r="Y34" s="92">
        <v>0</v>
      </c>
      <c r="Z34" s="94">
        <v>0</v>
      </c>
      <c r="AA34" s="92">
        <v>0</v>
      </c>
      <c r="AB34" s="92">
        <v>0</v>
      </c>
      <c r="AC34" s="94">
        <v>0</v>
      </c>
      <c r="AD34" s="92">
        <v>0</v>
      </c>
      <c r="AE34" s="92">
        <v>0</v>
      </c>
      <c r="AF34" s="94">
        <v>0</v>
      </c>
      <c r="AG34" s="92">
        <v>0</v>
      </c>
      <c r="AH34" s="92">
        <v>0</v>
      </c>
      <c r="AI34" s="94">
        <v>0</v>
      </c>
      <c r="AJ34" s="94">
        <v>6181</v>
      </c>
      <c r="AK34" s="94">
        <v>6922</v>
      </c>
      <c r="AL34" s="94">
        <v>13103</v>
      </c>
    </row>
    <row r="35" spans="1:38" s="73" customFormat="1" ht="21.75" customHeight="1">
      <c r="A35" s="75">
        <v>31</v>
      </c>
      <c r="B35" s="80" t="s">
        <v>28</v>
      </c>
      <c r="C35" s="92">
        <v>1194</v>
      </c>
      <c r="D35" s="92">
        <v>266</v>
      </c>
      <c r="E35" s="94">
        <v>1460</v>
      </c>
      <c r="F35" s="92">
        <v>5640</v>
      </c>
      <c r="G35" s="92">
        <v>8733</v>
      </c>
      <c r="H35" s="94">
        <v>14373</v>
      </c>
      <c r="I35" s="92">
        <v>11362</v>
      </c>
      <c r="J35" s="92">
        <v>3106</v>
      </c>
      <c r="K35" s="94">
        <v>14468</v>
      </c>
      <c r="L35" s="92">
        <v>276705</v>
      </c>
      <c r="M35" s="92">
        <v>278667</v>
      </c>
      <c r="N35" s="94">
        <v>555372</v>
      </c>
      <c r="O35" s="92">
        <v>41503</v>
      </c>
      <c r="P35" s="92">
        <v>33314</v>
      </c>
      <c r="Q35" s="94">
        <v>74817</v>
      </c>
      <c r="R35" s="92">
        <v>0</v>
      </c>
      <c r="S35" s="92">
        <v>0</v>
      </c>
      <c r="T35" s="94">
        <v>0</v>
      </c>
      <c r="U35" s="92">
        <v>0</v>
      </c>
      <c r="V35" s="92">
        <v>0</v>
      </c>
      <c r="W35" s="94">
        <v>0</v>
      </c>
      <c r="X35" s="92">
        <v>0</v>
      </c>
      <c r="Y35" s="92">
        <v>0</v>
      </c>
      <c r="Z35" s="94">
        <v>0</v>
      </c>
      <c r="AA35" s="92">
        <v>0</v>
      </c>
      <c r="AB35" s="92">
        <v>6184</v>
      </c>
      <c r="AC35" s="94">
        <v>6184</v>
      </c>
      <c r="AD35" s="92">
        <v>144811</v>
      </c>
      <c r="AE35" s="92">
        <v>65739</v>
      </c>
      <c r="AF35" s="94">
        <v>210550</v>
      </c>
      <c r="AG35" s="92">
        <v>164</v>
      </c>
      <c r="AH35" s="92">
        <v>430</v>
      </c>
      <c r="AI35" s="94">
        <v>594</v>
      </c>
      <c r="AJ35" s="94">
        <v>481379</v>
      </c>
      <c r="AK35" s="94">
        <v>396439</v>
      </c>
      <c r="AL35" s="94">
        <v>877818</v>
      </c>
    </row>
    <row r="36" spans="1:38" s="73" customFormat="1" ht="21.75" customHeight="1">
      <c r="A36" s="75">
        <v>32</v>
      </c>
      <c r="B36" s="80" t="s">
        <v>29</v>
      </c>
      <c r="C36" s="92">
        <v>5949</v>
      </c>
      <c r="D36" s="92">
        <v>4568</v>
      </c>
      <c r="E36" s="94">
        <v>10517</v>
      </c>
      <c r="F36" s="92">
        <v>2450</v>
      </c>
      <c r="G36" s="92">
        <v>2570</v>
      </c>
      <c r="H36" s="94">
        <v>5020</v>
      </c>
      <c r="I36" s="92">
        <v>4507</v>
      </c>
      <c r="J36" s="92">
        <v>985</v>
      </c>
      <c r="K36" s="94">
        <v>5492</v>
      </c>
      <c r="L36" s="92">
        <v>49771</v>
      </c>
      <c r="M36" s="92">
        <v>37652</v>
      </c>
      <c r="N36" s="94">
        <v>87423</v>
      </c>
      <c r="O36" s="92">
        <v>69842</v>
      </c>
      <c r="P36" s="92">
        <v>53478</v>
      </c>
      <c r="Q36" s="94">
        <v>123320</v>
      </c>
      <c r="R36" s="92">
        <v>0</v>
      </c>
      <c r="S36" s="92">
        <v>0</v>
      </c>
      <c r="T36" s="94">
        <v>0</v>
      </c>
      <c r="U36" s="92">
        <v>0</v>
      </c>
      <c r="V36" s="92">
        <v>0</v>
      </c>
      <c r="W36" s="94">
        <v>0</v>
      </c>
      <c r="X36" s="92">
        <v>0</v>
      </c>
      <c r="Y36" s="92">
        <v>0</v>
      </c>
      <c r="Z36" s="94">
        <v>0</v>
      </c>
      <c r="AA36" s="92">
        <v>0</v>
      </c>
      <c r="AB36" s="92">
        <v>0</v>
      </c>
      <c r="AC36" s="94">
        <v>0</v>
      </c>
      <c r="AD36" s="92">
        <v>2898</v>
      </c>
      <c r="AE36" s="92">
        <v>1347</v>
      </c>
      <c r="AF36" s="94">
        <v>4245</v>
      </c>
      <c r="AG36" s="92">
        <v>0</v>
      </c>
      <c r="AH36" s="92">
        <v>0</v>
      </c>
      <c r="AI36" s="94">
        <v>0</v>
      </c>
      <c r="AJ36" s="94">
        <v>135417</v>
      </c>
      <c r="AK36" s="94">
        <v>100600</v>
      </c>
      <c r="AL36" s="94">
        <v>236017</v>
      </c>
    </row>
    <row r="37" spans="1:38" s="73" customFormat="1" ht="21.75" customHeight="1">
      <c r="A37" s="75">
        <v>33</v>
      </c>
      <c r="B37" s="80" t="s">
        <v>30</v>
      </c>
      <c r="C37" s="92">
        <v>5684</v>
      </c>
      <c r="D37" s="92">
        <v>4544</v>
      </c>
      <c r="E37" s="94">
        <v>10228</v>
      </c>
      <c r="F37" s="92">
        <v>2137</v>
      </c>
      <c r="G37" s="92">
        <v>1121</v>
      </c>
      <c r="H37" s="94">
        <v>3258</v>
      </c>
      <c r="I37" s="92">
        <v>2656</v>
      </c>
      <c r="J37" s="92">
        <v>412</v>
      </c>
      <c r="K37" s="94">
        <v>3068</v>
      </c>
      <c r="L37" s="92">
        <v>184</v>
      </c>
      <c r="M37" s="92">
        <v>41</v>
      </c>
      <c r="N37" s="94">
        <v>225</v>
      </c>
      <c r="O37" s="92">
        <v>0</v>
      </c>
      <c r="P37" s="92">
        <v>0</v>
      </c>
      <c r="Q37" s="94">
        <v>0</v>
      </c>
      <c r="R37" s="92">
        <v>1032</v>
      </c>
      <c r="S37" s="92">
        <v>512</v>
      </c>
      <c r="T37" s="94">
        <v>1544</v>
      </c>
      <c r="U37" s="92">
        <v>0</v>
      </c>
      <c r="V37" s="92">
        <v>0</v>
      </c>
      <c r="W37" s="94">
        <v>0</v>
      </c>
      <c r="X37" s="92">
        <v>0</v>
      </c>
      <c r="Y37" s="92">
        <v>0</v>
      </c>
      <c r="Z37" s="94">
        <v>0</v>
      </c>
      <c r="AA37" s="92">
        <v>0</v>
      </c>
      <c r="AB37" s="92">
        <v>0</v>
      </c>
      <c r="AC37" s="94">
        <v>0</v>
      </c>
      <c r="AD37" s="92">
        <v>0</v>
      </c>
      <c r="AE37" s="92">
        <v>0</v>
      </c>
      <c r="AF37" s="94">
        <v>0</v>
      </c>
      <c r="AG37" s="92">
        <v>0</v>
      </c>
      <c r="AH37" s="92">
        <v>0</v>
      </c>
      <c r="AI37" s="94">
        <v>0</v>
      </c>
      <c r="AJ37" s="94">
        <v>11693</v>
      </c>
      <c r="AK37" s="94">
        <v>6630</v>
      </c>
      <c r="AL37" s="94">
        <v>18323</v>
      </c>
    </row>
    <row r="38" spans="1:38" s="73" customFormat="1" ht="21.75" customHeight="1">
      <c r="A38" s="75">
        <v>34</v>
      </c>
      <c r="B38" s="80" t="s">
        <v>31</v>
      </c>
      <c r="C38" s="92">
        <v>44076</v>
      </c>
      <c r="D38" s="92">
        <v>19291</v>
      </c>
      <c r="E38" s="94">
        <v>63367</v>
      </c>
      <c r="F38" s="92">
        <v>23258</v>
      </c>
      <c r="G38" s="92">
        <v>15272</v>
      </c>
      <c r="H38" s="94">
        <v>38530</v>
      </c>
      <c r="I38" s="92">
        <v>13120</v>
      </c>
      <c r="J38" s="92">
        <v>1872</v>
      </c>
      <c r="K38" s="94">
        <v>14992</v>
      </c>
      <c r="L38" s="92">
        <v>42346</v>
      </c>
      <c r="M38" s="92">
        <v>22096</v>
      </c>
      <c r="N38" s="94">
        <v>64442</v>
      </c>
      <c r="O38" s="92">
        <v>2424</v>
      </c>
      <c r="P38" s="92">
        <v>1711</v>
      </c>
      <c r="Q38" s="94">
        <v>4135</v>
      </c>
      <c r="R38" s="92">
        <v>72810</v>
      </c>
      <c r="S38" s="92">
        <v>26422</v>
      </c>
      <c r="T38" s="94">
        <v>99232</v>
      </c>
      <c r="U38" s="92">
        <v>122</v>
      </c>
      <c r="V38" s="92">
        <v>108</v>
      </c>
      <c r="W38" s="94">
        <v>230</v>
      </c>
      <c r="X38" s="92">
        <v>2299</v>
      </c>
      <c r="Y38" s="92">
        <v>534</v>
      </c>
      <c r="Z38" s="94">
        <v>2833</v>
      </c>
      <c r="AA38" s="92">
        <v>43400</v>
      </c>
      <c r="AB38" s="92">
        <v>25451</v>
      </c>
      <c r="AC38" s="94">
        <v>68851</v>
      </c>
      <c r="AD38" s="92">
        <v>9532</v>
      </c>
      <c r="AE38" s="92">
        <v>5073</v>
      </c>
      <c r="AF38" s="94">
        <v>14605</v>
      </c>
      <c r="AG38" s="92">
        <v>67</v>
      </c>
      <c r="AH38" s="92">
        <v>194</v>
      </c>
      <c r="AI38" s="94">
        <v>261</v>
      </c>
      <c r="AJ38" s="94">
        <v>253454</v>
      </c>
      <c r="AK38" s="94">
        <v>118024</v>
      </c>
      <c r="AL38" s="94">
        <v>371478</v>
      </c>
    </row>
    <row r="39" spans="1:38" s="73" customFormat="1" ht="21.75" customHeight="1">
      <c r="A39" s="75">
        <v>35</v>
      </c>
      <c r="B39" s="80" t="s">
        <v>32</v>
      </c>
      <c r="C39" s="92">
        <v>9685</v>
      </c>
      <c r="D39" s="92">
        <v>11510</v>
      </c>
      <c r="E39" s="94">
        <v>21195</v>
      </c>
      <c r="F39" s="92">
        <v>3543</v>
      </c>
      <c r="G39" s="92">
        <v>3169</v>
      </c>
      <c r="H39" s="94">
        <v>6712</v>
      </c>
      <c r="I39" s="92">
        <v>6646</v>
      </c>
      <c r="J39" s="92">
        <v>1196</v>
      </c>
      <c r="K39" s="94">
        <v>7842</v>
      </c>
      <c r="L39" s="92">
        <v>5109</v>
      </c>
      <c r="M39" s="92">
        <v>5378</v>
      </c>
      <c r="N39" s="94">
        <v>10487</v>
      </c>
      <c r="O39" s="92">
        <v>11369</v>
      </c>
      <c r="P39" s="92">
        <v>9434</v>
      </c>
      <c r="Q39" s="94">
        <v>20803</v>
      </c>
      <c r="R39" s="92">
        <v>8404</v>
      </c>
      <c r="S39" s="92">
        <v>3452</v>
      </c>
      <c r="T39" s="94">
        <v>11856</v>
      </c>
      <c r="U39" s="92">
        <v>0</v>
      </c>
      <c r="V39" s="92">
        <v>0</v>
      </c>
      <c r="W39" s="94">
        <v>0</v>
      </c>
      <c r="X39" s="92">
        <v>167</v>
      </c>
      <c r="Y39" s="92">
        <v>94</v>
      </c>
      <c r="Z39" s="94">
        <v>261</v>
      </c>
      <c r="AA39" s="92">
        <v>3249</v>
      </c>
      <c r="AB39" s="92">
        <v>751</v>
      </c>
      <c r="AC39" s="94">
        <v>4000</v>
      </c>
      <c r="AD39" s="92">
        <v>5366</v>
      </c>
      <c r="AE39" s="92">
        <v>2339</v>
      </c>
      <c r="AF39" s="94">
        <v>7705</v>
      </c>
      <c r="AG39" s="92">
        <v>0</v>
      </c>
      <c r="AH39" s="92">
        <v>0</v>
      </c>
      <c r="AI39" s="94">
        <v>0</v>
      </c>
      <c r="AJ39" s="94">
        <v>53538</v>
      </c>
      <c r="AK39" s="94">
        <v>37323</v>
      </c>
      <c r="AL39" s="94">
        <v>90861</v>
      </c>
    </row>
    <row r="40" spans="1:38" s="73" customFormat="1" ht="21.75" customHeight="1">
      <c r="A40" s="75">
        <v>36</v>
      </c>
      <c r="B40" s="80" t="s">
        <v>33</v>
      </c>
      <c r="C40" s="92">
        <v>4929</v>
      </c>
      <c r="D40" s="92">
        <v>3557</v>
      </c>
      <c r="E40" s="94">
        <v>8486</v>
      </c>
      <c r="F40" s="92">
        <v>25837</v>
      </c>
      <c r="G40" s="92">
        <v>22251</v>
      </c>
      <c r="H40" s="94">
        <v>48088</v>
      </c>
      <c r="I40" s="92">
        <v>12102</v>
      </c>
      <c r="J40" s="92">
        <v>2353</v>
      </c>
      <c r="K40" s="94">
        <v>14455</v>
      </c>
      <c r="L40" s="92">
        <v>61093</v>
      </c>
      <c r="M40" s="92">
        <v>67191</v>
      </c>
      <c r="N40" s="94">
        <v>128284</v>
      </c>
      <c r="O40" s="92">
        <v>13842</v>
      </c>
      <c r="P40" s="92">
        <v>8896</v>
      </c>
      <c r="Q40" s="94">
        <v>22738</v>
      </c>
      <c r="R40" s="92">
        <v>0</v>
      </c>
      <c r="S40" s="92">
        <v>0</v>
      </c>
      <c r="T40" s="94">
        <v>0</v>
      </c>
      <c r="U40" s="92">
        <v>0</v>
      </c>
      <c r="V40" s="92">
        <v>0</v>
      </c>
      <c r="W40" s="94">
        <v>0</v>
      </c>
      <c r="X40" s="92">
        <v>189</v>
      </c>
      <c r="Y40" s="92">
        <v>33</v>
      </c>
      <c r="Z40" s="94">
        <v>222</v>
      </c>
      <c r="AA40" s="92">
        <v>0</v>
      </c>
      <c r="AB40" s="92">
        <v>0</v>
      </c>
      <c r="AC40" s="94">
        <v>0</v>
      </c>
      <c r="AD40" s="92">
        <v>8332</v>
      </c>
      <c r="AE40" s="92">
        <v>2873</v>
      </c>
      <c r="AF40" s="94">
        <v>11205</v>
      </c>
      <c r="AG40" s="92">
        <v>0</v>
      </c>
      <c r="AH40" s="92">
        <v>0</v>
      </c>
      <c r="AI40" s="94">
        <v>0</v>
      </c>
      <c r="AJ40" s="94">
        <v>126324</v>
      </c>
      <c r="AK40" s="94">
        <v>107154</v>
      </c>
      <c r="AL40" s="94">
        <v>233478</v>
      </c>
    </row>
    <row r="41" spans="1:38" s="82" customFormat="1" ht="21.75" customHeight="1">
      <c r="A41" s="413" t="s">
        <v>49</v>
      </c>
      <c r="B41" s="413"/>
      <c r="C41" s="301">
        <f>SUM(C5:C40)</f>
        <v>311209</v>
      </c>
      <c r="D41" s="301">
        <f t="shared" ref="D41:R41" si="0">SUM(D5:D40)</f>
        <v>268801</v>
      </c>
      <c r="E41" s="301">
        <f t="shared" si="0"/>
        <v>580010</v>
      </c>
      <c r="F41" s="301">
        <f t="shared" si="0"/>
        <v>335101</v>
      </c>
      <c r="G41" s="301">
        <f t="shared" si="0"/>
        <v>275782</v>
      </c>
      <c r="H41" s="301">
        <f t="shared" si="0"/>
        <v>610883</v>
      </c>
      <c r="I41" s="301">
        <f t="shared" si="0"/>
        <v>116689</v>
      </c>
      <c r="J41" s="301">
        <f t="shared" si="0"/>
        <v>25862</v>
      </c>
      <c r="K41" s="301">
        <f t="shared" si="0"/>
        <v>142551</v>
      </c>
      <c r="L41" s="301">
        <f t="shared" si="0"/>
        <v>1386327</v>
      </c>
      <c r="M41" s="301">
        <f t="shared" si="0"/>
        <v>1011169</v>
      </c>
      <c r="N41" s="301">
        <f t="shared" si="0"/>
        <v>2397496</v>
      </c>
      <c r="O41" s="301">
        <f t="shared" si="0"/>
        <v>574675</v>
      </c>
      <c r="P41" s="301">
        <f t="shared" si="0"/>
        <v>412079</v>
      </c>
      <c r="Q41" s="301">
        <f t="shared" si="0"/>
        <v>986754</v>
      </c>
      <c r="R41" s="301">
        <f t="shared" si="0"/>
        <v>268309</v>
      </c>
      <c r="S41" s="301">
        <f>SUM(S5:S40)</f>
        <v>106258</v>
      </c>
      <c r="T41" s="301">
        <f t="shared" ref="T41:X41" si="1">SUM(T5:T40)</f>
        <v>374567</v>
      </c>
      <c r="U41" s="301">
        <f t="shared" si="1"/>
        <v>1041</v>
      </c>
      <c r="V41" s="301">
        <f t="shared" si="1"/>
        <v>1330</v>
      </c>
      <c r="W41" s="301">
        <f t="shared" si="1"/>
        <v>2371</v>
      </c>
      <c r="X41" s="301">
        <f t="shared" si="1"/>
        <v>28602</v>
      </c>
      <c r="Y41" s="301">
        <f>SUM(Y5:Y40)</f>
        <v>9739</v>
      </c>
      <c r="Z41" s="301">
        <f t="shared" ref="Z41:AC41" si="2">SUM(Z5:Z40)</f>
        <v>38341</v>
      </c>
      <c r="AA41" s="301">
        <f t="shared" si="2"/>
        <v>61794</v>
      </c>
      <c r="AB41" s="301">
        <f t="shared" si="2"/>
        <v>41640</v>
      </c>
      <c r="AC41" s="301">
        <f t="shared" si="2"/>
        <v>103434</v>
      </c>
      <c r="AD41" s="301">
        <f>SUM(AD5:AD40)</f>
        <v>384567</v>
      </c>
      <c r="AE41" s="301">
        <f t="shared" ref="AE41:AL41" si="3">SUM(AE5:AE40)</f>
        <v>220305</v>
      </c>
      <c r="AF41" s="301">
        <f t="shared" si="3"/>
        <v>604872</v>
      </c>
      <c r="AG41" s="301">
        <f t="shared" si="3"/>
        <v>1089</v>
      </c>
      <c r="AH41" s="301">
        <f t="shared" si="3"/>
        <v>1292</v>
      </c>
      <c r="AI41" s="301">
        <f t="shared" si="3"/>
        <v>2381</v>
      </c>
      <c r="AJ41" s="301">
        <f t="shared" si="3"/>
        <v>3469403</v>
      </c>
      <c r="AK41" s="301">
        <f t="shared" si="3"/>
        <v>2374257</v>
      </c>
      <c r="AL41" s="301">
        <f t="shared" si="3"/>
        <v>5843660</v>
      </c>
    </row>
    <row r="42" spans="1:38">
      <c r="C42" s="302" t="s">
        <v>125</v>
      </c>
      <c r="O42" s="302" t="s">
        <v>125</v>
      </c>
      <c r="AA42" s="302" t="s">
        <v>125</v>
      </c>
    </row>
    <row r="43" spans="1:38">
      <c r="AL43" s="303"/>
    </row>
  </sheetData>
  <mergeCells count="15">
    <mergeCell ref="AG2:AI2"/>
    <mergeCell ref="AJ2:AL2"/>
    <mergeCell ref="A41:B41"/>
    <mergeCell ref="O2:Q2"/>
    <mergeCell ref="R2:T2"/>
    <mergeCell ref="U2:W2"/>
    <mergeCell ref="X2:Z2"/>
    <mergeCell ref="AA2:AC2"/>
    <mergeCell ref="AD2:AF2"/>
    <mergeCell ref="A2:A3"/>
    <mergeCell ref="B2:B3"/>
    <mergeCell ref="C2:E2"/>
    <mergeCell ref="F2:H2"/>
    <mergeCell ref="I2:K2"/>
    <mergeCell ref="L2:N2"/>
  </mergeCells>
  <printOptions horizontalCentered="1"/>
  <pageMargins left="0.31496062992125984" right="0.19685039370078741" top="0.51181102362204722" bottom="0.39370078740157483" header="0.19685039370078741" footer="0.15748031496062992"/>
  <pageSetup paperSize="9" scale="64" firstPageNumber="120" orientation="portrait" useFirstPageNumber="1" r:id="rId1"/>
  <headerFooter>
    <oddFooter>&amp;L&amp;"Arial,Italic"&amp;9AISHE 2012-13&amp;CT-&amp;P</oddFooter>
  </headerFooter>
  <colBreaks count="2" manualBreakCount="2">
    <brk id="14" max="40" man="1"/>
    <brk id="26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77</vt:i4>
      </vt:variant>
    </vt:vector>
  </HeadingPairs>
  <TitlesOfParts>
    <vt:vector size="119" baseType="lpstr">
      <vt:lpstr>1UniNo</vt:lpstr>
      <vt:lpstr>2University-Specialisation</vt:lpstr>
      <vt:lpstr>3CollegeRange</vt:lpstr>
      <vt:lpstr>4CollegeIndicator</vt:lpstr>
      <vt:lpstr>4CollegeSpec</vt:lpstr>
      <vt:lpstr>5ManagementCollegeNo</vt:lpstr>
      <vt:lpstr>6TotalEnr</vt:lpstr>
      <vt:lpstr>6aTotalRegularEnr</vt:lpstr>
      <vt:lpstr>7UnivActwithConsUnit</vt:lpstr>
      <vt:lpstr>8CollegeAct</vt:lpstr>
      <vt:lpstr>9AllSAAct</vt:lpstr>
      <vt:lpstr>10CollegeEst</vt:lpstr>
      <vt:lpstr>11Programme</vt:lpstr>
      <vt:lpstr>11aProgrammeDistance</vt:lpstr>
      <vt:lpstr>12UGDisc</vt:lpstr>
      <vt:lpstr>13PGDisc</vt:lpstr>
      <vt:lpstr>14TotalEnrCategory</vt:lpstr>
      <vt:lpstr>16FS-countrylevel</vt:lpstr>
      <vt:lpstr>17FS-statelevel</vt:lpstr>
      <vt:lpstr>18FS-prog</vt:lpstr>
      <vt:lpstr>19GER</vt:lpstr>
      <vt:lpstr>20GPI</vt:lpstr>
      <vt:lpstr>21TeacherCategory </vt:lpstr>
      <vt:lpstr>22TeacherPost</vt:lpstr>
      <vt:lpstr>22aTeacherPostEstimatedUC</vt:lpstr>
      <vt:lpstr>22bTeacherPostEstimatedU</vt:lpstr>
      <vt:lpstr>23StaffPost</vt:lpstr>
      <vt:lpstr>24StaffCategory</vt:lpstr>
      <vt:lpstr>25PTR</vt:lpstr>
      <vt:lpstr>26UnivEnrolinclConstituentUnits</vt:lpstr>
      <vt:lpstr>27TypeEnrolmentCategory-Est</vt:lpstr>
      <vt:lpstr>29TypeTeacherPostEstimated</vt:lpstr>
      <vt:lpstr>30TypeTeacherCategoryEstimated</vt:lpstr>
      <vt:lpstr>31HostelDistrict</vt:lpstr>
      <vt:lpstr>32TypeHostel</vt:lpstr>
      <vt:lpstr>33OutTurnState</vt:lpstr>
      <vt:lpstr>34OutTurnProg</vt:lpstr>
      <vt:lpstr>35UGDisc</vt:lpstr>
      <vt:lpstr>36PGDisc</vt:lpstr>
      <vt:lpstr>37CollegeTypeNo</vt:lpstr>
      <vt:lpstr>38Pop2012</vt:lpstr>
      <vt:lpstr>39TypeStateUnivwithConsUnit</vt:lpstr>
      <vt:lpstr>'16FS-countrylevel'!_FilterDatabase</vt:lpstr>
      <vt:lpstr>'10CollegeEst'!Print_Area</vt:lpstr>
      <vt:lpstr>'11aProgrammeDistance'!Print_Area</vt:lpstr>
      <vt:lpstr>'11Programme'!Print_Area</vt:lpstr>
      <vt:lpstr>'12UGDisc'!Print_Area</vt:lpstr>
      <vt:lpstr>'13PGDisc'!Print_Area</vt:lpstr>
      <vt:lpstr>'14TotalEnrCategory'!Print_Area</vt:lpstr>
      <vt:lpstr>'16FS-countrylevel'!Print_Area</vt:lpstr>
      <vt:lpstr>'17FS-statelevel'!Print_Area</vt:lpstr>
      <vt:lpstr>'18FS-prog'!Print_Area</vt:lpstr>
      <vt:lpstr>'19GER'!Print_Area</vt:lpstr>
      <vt:lpstr>'20GPI'!Print_Area</vt:lpstr>
      <vt:lpstr>'21TeacherCategory '!Print_Area</vt:lpstr>
      <vt:lpstr>'22aTeacherPostEstimatedUC'!Print_Area</vt:lpstr>
      <vt:lpstr>'22bTeacherPostEstimatedU'!Print_Area</vt:lpstr>
      <vt:lpstr>'22TeacherPost'!Print_Area</vt:lpstr>
      <vt:lpstr>'23StaffPost'!Print_Area</vt:lpstr>
      <vt:lpstr>'24StaffCategory'!Print_Area</vt:lpstr>
      <vt:lpstr>'25PTR'!Print_Area</vt:lpstr>
      <vt:lpstr>'26UnivEnrolinclConstituentUnits'!Print_Area</vt:lpstr>
      <vt:lpstr>'27TypeEnrolmentCategory-Est'!Print_Area</vt:lpstr>
      <vt:lpstr>'29TypeTeacherPostEstimated'!Print_Area</vt:lpstr>
      <vt:lpstr>'2University-Specialisation'!Print_Area</vt:lpstr>
      <vt:lpstr>'30TypeTeacherCategoryEstimated'!Print_Area</vt:lpstr>
      <vt:lpstr>'31HostelDistrict'!Print_Area</vt:lpstr>
      <vt:lpstr>'32TypeHostel'!Print_Area</vt:lpstr>
      <vt:lpstr>'33OutTurnState'!Print_Area</vt:lpstr>
      <vt:lpstr>'34OutTurnProg'!Print_Area</vt:lpstr>
      <vt:lpstr>'35UGDisc'!Print_Area</vt:lpstr>
      <vt:lpstr>'36PGDisc'!Print_Area</vt:lpstr>
      <vt:lpstr>'37CollegeTypeNo'!Print_Area</vt:lpstr>
      <vt:lpstr>'38Pop2012'!Print_Area</vt:lpstr>
      <vt:lpstr>'39TypeStateUnivwithConsUnit'!Print_Area</vt:lpstr>
      <vt:lpstr>'4CollegeIndicator'!Print_Area</vt:lpstr>
      <vt:lpstr>'4CollegeSpec'!Print_Area</vt:lpstr>
      <vt:lpstr>'5ManagementCollegeNo'!Print_Area</vt:lpstr>
      <vt:lpstr>'6aTotalRegularEnr'!Print_Area</vt:lpstr>
      <vt:lpstr>'6TotalEnr'!Print_Area</vt:lpstr>
      <vt:lpstr>'7UnivActwithConsUnit'!Print_Area</vt:lpstr>
      <vt:lpstr>'8CollegeAct'!Print_Area</vt:lpstr>
      <vt:lpstr>'9AllSAAct'!Print_Area</vt:lpstr>
      <vt:lpstr>'10CollegeEst'!Print_Titles</vt:lpstr>
      <vt:lpstr>'11aProgrammeDistance'!Print_Titles</vt:lpstr>
      <vt:lpstr>'11Programme'!Print_Titles</vt:lpstr>
      <vt:lpstr>'12UGDisc'!Print_Titles</vt:lpstr>
      <vt:lpstr>'13PGDisc'!Print_Titles</vt:lpstr>
      <vt:lpstr>'14TotalEnrCategory'!Print_Titles</vt:lpstr>
      <vt:lpstr>'16FS-countrylevel'!Print_Titles</vt:lpstr>
      <vt:lpstr>'17FS-statelevel'!Print_Titles</vt:lpstr>
      <vt:lpstr>'18FS-prog'!Print_Titles</vt:lpstr>
      <vt:lpstr>'20GPI'!Print_Titles</vt:lpstr>
      <vt:lpstr>'21TeacherCategory '!Print_Titles</vt:lpstr>
      <vt:lpstr>'22aTeacherPostEstimatedUC'!Print_Titles</vt:lpstr>
      <vt:lpstr>'22bTeacherPostEstimatedU'!Print_Titles</vt:lpstr>
      <vt:lpstr>'22TeacherPost'!Print_Titles</vt:lpstr>
      <vt:lpstr>'23StaffPost'!Print_Titles</vt:lpstr>
      <vt:lpstr>'24StaffCategory'!Print_Titles</vt:lpstr>
      <vt:lpstr>'25PTR'!Print_Titles</vt:lpstr>
      <vt:lpstr>'26UnivEnrolinclConstituentUnits'!Print_Titles</vt:lpstr>
      <vt:lpstr>'27TypeEnrolmentCategory-Est'!Print_Titles</vt:lpstr>
      <vt:lpstr>'29TypeTeacherPostEstimated'!Print_Titles</vt:lpstr>
      <vt:lpstr>'2University-Specialisation'!Print_Titles</vt:lpstr>
      <vt:lpstr>'30TypeTeacherCategoryEstimated'!Print_Titles</vt:lpstr>
      <vt:lpstr>'31HostelDistrict'!Print_Titles</vt:lpstr>
      <vt:lpstr>'32TypeHostel'!Print_Titles</vt:lpstr>
      <vt:lpstr>'33OutTurnState'!Print_Titles</vt:lpstr>
      <vt:lpstr>'34OutTurnProg'!Print_Titles</vt:lpstr>
      <vt:lpstr>'35UGDisc'!Print_Titles</vt:lpstr>
      <vt:lpstr>'36PGDisc'!Print_Titles</vt:lpstr>
      <vt:lpstr>'39TypeStateUnivwithConsUnit'!Print_Titles</vt:lpstr>
      <vt:lpstr>'4CollegeSpec'!Print_Titles</vt:lpstr>
      <vt:lpstr>'5ManagementCollegeNo'!Print_Titles</vt:lpstr>
      <vt:lpstr>'6aTotalRegularEnr'!Print_Titles</vt:lpstr>
      <vt:lpstr>'6TotalEnr'!Print_Titles</vt:lpstr>
      <vt:lpstr>'7UnivActwithConsUnit'!Print_Titles</vt:lpstr>
      <vt:lpstr>'8CollegeAct'!Print_Titles</vt:lpstr>
      <vt:lpstr>'9AllSAAct'!Print_Titles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2016-10-06T09:29:48Z</dcterms:modified>
</cp:coreProperties>
</file>